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45" windowWidth="16425" windowHeight="11265" activeTab="0"/>
  </bookViews>
  <sheets>
    <sheet name="资金进度表" sheetId="1" r:id="rId1"/>
  </sheets>
  <definedNames>
    <definedName name="_xlnm.Print_Titles" localSheetId="0">'资金进度表'!$5:$6</definedName>
  </definedNames>
  <calcPr fullCalcOnLoad="1"/>
</workbook>
</file>

<file path=xl/sharedStrings.xml><?xml version="1.0" encoding="utf-8"?>
<sst xmlns="http://schemas.openxmlformats.org/spreadsheetml/2006/main" count="150" uniqueCount="150">
  <si>
    <t>2015年广西农机购置补贴资金使用、结算进度表</t>
  </si>
  <si>
    <t>制表：监督管理处           资金单位：万元                    统计时间：2015年09月   日18:00</t>
  </si>
  <si>
    <t>广西农机购置补贴资金使用、结算进度表</t>
  </si>
  <si>
    <t>序号</t>
  </si>
  <si>
    <t>单  位</t>
  </si>
  <si>
    <t>中央和自治区资金总规模</t>
  </si>
  <si>
    <t>中央资金</t>
  </si>
  <si>
    <t>自治区资金</t>
  </si>
  <si>
    <t>备  注</t>
  </si>
  <si>
    <t>全年    总量</t>
  </si>
  <si>
    <t>第一批分配</t>
  </si>
  <si>
    <t>使  用</t>
  </si>
  <si>
    <t>使用占第一批资金%</t>
  </si>
  <si>
    <t>全年总量</t>
  </si>
  <si>
    <t>使用</t>
  </si>
  <si>
    <t>使用    总额</t>
  </si>
  <si>
    <t>使用占资金总规模%</t>
  </si>
  <si>
    <t>进度     排名</t>
  </si>
  <si>
    <t>结算总额</t>
  </si>
  <si>
    <t>结算占使用总额%</t>
  </si>
  <si>
    <t>进度排名</t>
  </si>
  <si>
    <t>南宁市</t>
  </si>
  <si>
    <t>兴宁区</t>
  </si>
  <si>
    <t>青秀区</t>
  </si>
  <si>
    <t>江南区</t>
  </si>
  <si>
    <t>西乡塘区</t>
  </si>
  <si>
    <t>良庆区</t>
  </si>
  <si>
    <t>邕宁区</t>
  </si>
  <si>
    <t>高新区</t>
  </si>
  <si>
    <t>经开区</t>
  </si>
  <si>
    <t>东盟经济区</t>
  </si>
  <si>
    <t>武鸣县</t>
  </si>
  <si>
    <t>隆安县</t>
  </si>
  <si>
    <t>马山县</t>
  </si>
  <si>
    <t>上林县</t>
  </si>
  <si>
    <t>宾阳县</t>
  </si>
  <si>
    <t>横  县</t>
  </si>
  <si>
    <t>柳州市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</si>
  <si>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</si>
  <si>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</si>
  <si>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</si>
  <si>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</si>
  <si>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</si>
  <si>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</si>
  <si>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</si>
  <si>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</si>
  <si>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融水县</t>
  </si>
  <si>
    <t>三江县</t>
  </si>
  <si>
    <t>桂林市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</si>
  <si>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</si>
  <si>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</si>
  <si>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</si>
  <si>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</si>
  <si>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</si>
  <si>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</si>
  <si>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</si>
  <si>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</si>
  <si>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龙胜县</t>
  </si>
  <si>
    <t>资源县</t>
  </si>
  <si>
    <t>平乐县</t>
  </si>
  <si>
    <t>荔蒲县</t>
  </si>
  <si>
    <t>恭城县</t>
  </si>
  <si>
    <t>梧州市</t>
  </si>
  <si>
    <t>万秀区</t>
  </si>
  <si>
    <t>长洲区</t>
  </si>
  <si>
    <t>龙圩区</t>
  </si>
  <si>
    <t>苍梧县</t>
  </si>
  <si>
    <t>藤  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</si>
  <si>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</si>
  <si>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</si>
  <si>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</si>
  <si>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</si>
  <si>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</si>
  <si>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</si>
  <si>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</si>
  <si>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</si>
  <si>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</si>
  <si>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</si>
  <si>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</si>
  <si>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</si>
  <si>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</si>
  <si>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</si>
  <si>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</si>
  <si>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</si>
  <si>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</si>
  <si>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</si>
  <si>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</si>
  <si>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</si>
  <si>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</si>
  <si>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</si>
  <si>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</si>
  <si>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</si>
  <si>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</si>
  <si>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</si>
  <si>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  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</si>
  <si>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</si>
  <si>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</si>
  <si>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</si>
  <si>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</si>
  <si>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</si>
  <si>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</si>
  <si>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</si>
  <si>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</si>
  <si>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</si>
  <si>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</si>
  <si>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</si>
  <si>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</si>
  <si>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</si>
  <si>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</si>
  <si>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</si>
  <si>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</si>
  <si>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隆林县</t>
  </si>
  <si>
    <t>贺州市</t>
  </si>
  <si>
    <t>八步区</t>
  </si>
  <si>
    <t>平桂区</t>
  </si>
  <si>
    <t>昭平县</t>
  </si>
  <si>
    <t>钟山县</t>
  </si>
  <si>
    <t>富川县</t>
  </si>
  <si>
    <t>河池市</t>
  </si>
  <si>
    <t>金城江区</t>
  </si>
  <si>
    <t>南丹县</t>
  </si>
  <si>
    <t>天峨县</t>
  </si>
  <si>
    <t>凤山县</t>
  </si>
  <si>
    <t>东兰县</t>
  </si>
  <si>
    <t>罗城县</t>
  </si>
  <si>
    <t>环江县</t>
  </si>
  <si>
    <t>巴马县</t>
  </si>
  <si>
    <t>都安县</t>
  </si>
  <si>
    <t>大化县</t>
  </si>
  <si>
    <t>宜州市</t>
  </si>
  <si>
    <t>来宾市</t>
  </si>
  <si>
    <t>兴宾区</t>
  </si>
  <si>
    <t>忻城县</t>
  </si>
  <si>
    <t>象州县</t>
  </si>
  <si>
    <t>武宣县</t>
  </si>
  <si>
    <t>金秀县</t>
  </si>
  <si>
    <t>合山市</t>
  </si>
  <si>
    <t>崇左市</t>
  </si>
  <si>
    <t>江洲区</t>
  </si>
  <si>
    <t>扶绥县</t>
  </si>
  <si>
    <t>宁明县</t>
  </si>
  <si>
    <t>龙州县</t>
  </si>
  <si>
    <t>大新县</t>
  </si>
  <si>
    <t>天等县</t>
  </si>
  <si>
    <t>凭祥市</t>
  </si>
  <si>
    <t>合  计</t>
  </si>
  <si>
    <t>使用占全年总量%</t>
  </si>
  <si>
    <t>中央和自治区资金           使用进度</t>
  </si>
  <si>
    <t>中央和自治区资金         结算进度</t>
  </si>
  <si>
    <t>附件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</si>
</sst>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0_);\(0\)"/>
    <numFmt numFmtId="186" formatCode="0_);[Red]\(0\)"/>
  </numFmts>
  <fonts count="32">
    <font>
      <sz val="12"/>
      <name val="宋体"/>
      <family val="0"/>
    </font>
    <font>
      <b/>
      <sz val="10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9"/>
      <color indexed="10"/>
      <name val="宋体"/>
      <family val="0"/>
    </font>
    <font>
      <b/>
      <sz val="9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9" fillId="0" borderId="0">
      <alignment wrapText="1"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4" fillId="17" borderId="6" applyNumberFormat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3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18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40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85" fontId="4" fillId="0" borderId="11" xfId="40" applyNumberFormat="1" applyFont="1" applyFill="1" applyBorder="1" applyAlignment="1">
      <alignment horizontal="center" vertical="center" wrapText="1"/>
      <protection/>
    </xf>
    <xf numFmtId="184" fontId="5" fillId="0" borderId="11" xfId="0" applyNumberFormat="1" applyFont="1" applyFill="1" applyBorder="1" applyAlignment="1">
      <alignment horizontal="center" vertical="center"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horizontal="center" vertical="center"/>
    </xf>
    <xf numFmtId="185" fontId="1" fillId="0" borderId="11" xfId="0" applyNumberFormat="1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5" fontId="7" fillId="0" borderId="1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left" vertical="center"/>
    </xf>
    <xf numFmtId="185" fontId="2" fillId="0" borderId="11" xfId="0" applyNumberFormat="1" applyFont="1" applyBorder="1" applyAlignment="1">
      <alignment vertical="center"/>
    </xf>
    <xf numFmtId="184" fontId="31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185" fontId="9" fillId="0" borderId="11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horizontal="left" vertical="center"/>
    </xf>
    <xf numFmtId="186" fontId="0" fillId="0" borderId="0" xfId="0" applyNumberFormat="1" applyFill="1" applyAlignment="1">
      <alignment vertical="center"/>
    </xf>
    <xf numFmtId="186" fontId="7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185" fontId="10" fillId="0" borderId="11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86" fontId="5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84" fontId="1" fillId="0" borderId="17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主要补贴机型情况汇总表（20140618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showGridLines="0" tabSelected="1" workbookViewId="0" topLeftCell="A3">
      <pane ySplit="4" topLeftCell="BM7" activePane="bottomLeft" state="frozen"/>
      <selection pane="topLeft" activeCell="A1" sqref="A1"/>
      <selection pane="bottomLeft" activeCell="E136" sqref="E136:Q136"/>
    </sheetView>
  </sheetViews>
  <sheetFormatPr defaultColWidth="9.00390625" defaultRowHeight="14.25"/>
  <cols>
    <col min="1" max="1" width="0.37109375" style="0" customWidth="1"/>
    <col min="2" max="2" width="4.25390625" style="6" customWidth="1"/>
    <col min="3" max="3" width="10.375" style="5" customWidth="1"/>
    <col min="4" max="4" width="8.75390625" style="7" customWidth="1"/>
    <col min="5" max="5" width="7.75390625" style="8" customWidth="1"/>
    <col min="6" max="6" width="6.75390625" style="9" customWidth="1"/>
    <col min="7" max="7" width="8.625" style="10" customWidth="1"/>
    <col min="8" max="8" width="6.75390625" style="49" customWidth="1"/>
    <col min="9" max="9" width="7.00390625" style="50" customWidth="1"/>
    <col min="10" max="10" width="5.125" style="8" customWidth="1"/>
    <col min="11" max="11" width="7.75390625" style="10" customWidth="1"/>
    <col min="12" max="12" width="8.75390625" style="11" customWidth="1"/>
    <col min="13" max="13" width="6.875" style="0" customWidth="1"/>
    <col min="14" max="14" width="5.875" style="57" customWidth="1"/>
    <col min="15" max="15" width="9.375" style="10" customWidth="1"/>
    <col min="16" max="16" width="6.875" style="0" customWidth="1"/>
    <col min="17" max="17" width="5.375" style="63" customWidth="1"/>
  </cols>
  <sheetData>
    <row r="1" spans="1:17" ht="21.75" customHeight="1" hidden="1">
      <c r="A1" s="12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5" customHeight="1" hidden="1">
      <c r="A2" s="12"/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20.25" customHeight="1">
      <c r="A3" s="12"/>
      <c r="B3" s="76" t="s">
        <v>149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8" ht="27.75" customHeight="1">
      <c r="A4" s="12"/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s="1" customFormat="1" ht="30.75" customHeight="1">
      <c r="A5" s="14"/>
      <c r="B5" s="70" t="s">
        <v>3</v>
      </c>
      <c r="C5" s="74" t="s">
        <v>4</v>
      </c>
      <c r="D5" s="74" t="s">
        <v>5</v>
      </c>
      <c r="E5" s="67" t="s">
        <v>6</v>
      </c>
      <c r="F5" s="68"/>
      <c r="G5" s="68"/>
      <c r="H5" s="68"/>
      <c r="I5" s="68"/>
      <c r="J5" s="67" t="s">
        <v>7</v>
      </c>
      <c r="K5" s="68"/>
      <c r="L5" s="67" t="s">
        <v>147</v>
      </c>
      <c r="M5" s="68"/>
      <c r="N5" s="69"/>
      <c r="O5" s="67" t="s">
        <v>148</v>
      </c>
      <c r="P5" s="68"/>
      <c r="Q5" s="69"/>
      <c r="R5" s="70" t="s">
        <v>8</v>
      </c>
    </row>
    <row r="6" spans="1:18" s="1" customFormat="1" ht="45" customHeight="1">
      <c r="A6" s="14"/>
      <c r="B6" s="73"/>
      <c r="C6" s="75"/>
      <c r="D6" s="75"/>
      <c r="E6" s="16" t="s">
        <v>9</v>
      </c>
      <c r="F6" s="16" t="s">
        <v>10</v>
      </c>
      <c r="G6" s="16" t="s">
        <v>11</v>
      </c>
      <c r="H6" s="16" t="s">
        <v>146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52" t="s">
        <v>17</v>
      </c>
      <c r="O6" s="16" t="s">
        <v>18</v>
      </c>
      <c r="P6" s="15" t="s">
        <v>19</v>
      </c>
      <c r="Q6" s="61" t="s">
        <v>20</v>
      </c>
      <c r="R6" s="71"/>
    </row>
    <row r="7" spans="1:18" s="2" customFormat="1" ht="15.75" customHeight="1">
      <c r="A7" s="17"/>
      <c r="B7" s="18">
        <v>1</v>
      </c>
      <c r="C7" s="19" t="s">
        <v>21</v>
      </c>
      <c r="D7" s="20">
        <f>SUM(E7+J7)</f>
        <v>6630</v>
      </c>
      <c r="E7" s="20">
        <v>6000</v>
      </c>
      <c r="F7" s="21">
        <v>4200</v>
      </c>
      <c r="G7" s="21">
        <f>SUM(G8:G22)</f>
        <v>4977.875000000001</v>
      </c>
      <c r="H7" s="22">
        <f>SUM(G7/E7*100)</f>
        <v>82.96458333333335</v>
      </c>
      <c r="I7" s="22">
        <f>SUM(G7/F7*100)</f>
        <v>118.52083333333337</v>
      </c>
      <c r="J7" s="20">
        <v>630</v>
      </c>
      <c r="K7" s="22">
        <f>SUM(K8:K22)</f>
        <v>582.866</v>
      </c>
      <c r="L7" s="32">
        <f>SUM(G7+K7)</f>
        <v>5560.741000000001</v>
      </c>
      <c r="M7" s="32">
        <f>SUM(L7/D7*100)</f>
        <v>83.87241327300153</v>
      </c>
      <c r="N7" s="53">
        <v>9</v>
      </c>
      <c r="O7" s="22">
        <f>SUM(O8:O22)</f>
        <v>3139.228</v>
      </c>
      <c r="P7" s="33">
        <f>SUM(O7/L7*100)</f>
        <v>56.45341151476034</v>
      </c>
      <c r="Q7" s="58">
        <v>1</v>
      </c>
      <c r="R7" s="36"/>
    </row>
    <row r="8" spans="1:18" s="3" customFormat="1" ht="15.75" customHeight="1">
      <c r="A8" s="23"/>
      <c r="B8" s="24">
        <v>2</v>
      </c>
      <c r="C8" s="25" t="s">
        <v>22</v>
      </c>
      <c r="D8" s="26">
        <f aca="true" t="shared" si="0" ref="D8:D23">SUM(E8+J8)</f>
        <v>96</v>
      </c>
      <c r="E8" s="27">
        <v>90</v>
      </c>
      <c r="F8" s="28">
        <v>90</v>
      </c>
      <c r="G8" s="28">
        <v>80.05</v>
      </c>
      <c r="H8" s="29">
        <f aca="true" t="shared" si="1" ref="H8:H71">SUM(G8/E8*100)</f>
        <v>88.94444444444444</v>
      </c>
      <c r="I8" s="29">
        <f aca="true" t="shared" si="2" ref="I8:I71">SUM(G8/F8*100)</f>
        <v>88.94444444444444</v>
      </c>
      <c r="J8" s="27">
        <v>6</v>
      </c>
      <c r="K8" s="28">
        <v>6</v>
      </c>
      <c r="L8" s="34">
        <f aca="true" t="shared" si="3" ref="L8:L71">SUM(G8+K8)</f>
        <v>86.05</v>
      </c>
      <c r="M8" s="34">
        <f aca="true" t="shared" si="4" ref="M8:M71">SUM(L8/D8*100)</f>
        <v>89.63541666666667</v>
      </c>
      <c r="N8" s="54">
        <v>58</v>
      </c>
      <c r="O8" s="29">
        <v>53.71</v>
      </c>
      <c r="P8" s="35">
        <f>SUM(O8/L8*100)</f>
        <v>62.41719930273098</v>
      </c>
      <c r="Q8" s="62">
        <v>21</v>
      </c>
      <c r="R8" s="37"/>
    </row>
    <row r="9" spans="1:18" s="3" customFormat="1" ht="15.75" customHeight="1">
      <c r="A9" s="23"/>
      <c r="B9" s="24">
        <v>3</v>
      </c>
      <c r="C9" s="25" t="s">
        <v>23</v>
      </c>
      <c r="D9" s="26">
        <f t="shared" si="0"/>
        <v>160</v>
      </c>
      <c r="E9" s="27">
        <v>150</v>
      </c>
      <c r="F9" s="28">
        <v>100</v>
      </c>
      <c r="G9" s="28">
        <v>128.335</v>
      </c>
      <c r="H9" s="29">
        <f t="shared" si="1"/>
        <v>85.55666666666667</v>
      </c>
      <c r="I9" s="29">
        <f t="shared" si="2"/>
        <v>128.335</v>
      </c>
      <c r="J9" s="27">
        <v>10</v>
      </c>
      <c r="K9" s="28">
        <v>8.836</v>
      </c>
      <c r="L9" s="34">
        <f t="shared" si="3"/>
        <v>137.17100000000002</v>
      </c>
      <c r="M9" s="34">
        <f t="shared" si="4"/>
        <v>85.73187500000002</v>
      </c>
      <c r="N9" s="54">
        <v>67</v>
      </c>
      <c r="O9" s="29">
        <v>102.916</v>
      </c>
      <c r="P9" s="35">
        <f>SUM(O9/L9*100)</f>
        <v>75.0275203942524</v>
      </c>
      <c r="Q9" s="62">
        <v>12</v>
      </c>
      <c r="R9" s="37"/>
    </row>
    <row r="10" spans="1:18" s="3" customFormat="1" ht="15.75" customHeight="1">
      <c r="A10" s="23"/>
      <c r="B10" s="24">
        <v>4</v>
      </c>
      <c r="C10" s="25" t="s">
        <v>24</v>
      </c>
      <c r="D10" s="26">
        <f t="shared" si="0"/>
        <v>610</v>
      </c>
      <c r="E10" s="27">
        <v>400</v>
      </c>
      <c r="F10" s="28">
        <v>400</v>
      </c>
      <c r="G10" s="28">
        <v>403.745</v>
      </c>
      <c r="H10" s="29">
        <f t="shared" si="1"/>
        <v>100.93625</v>
      </c>
      <c r="I10" s="29">
        <f t="shared" si="2"/>
        <v>100.93625</v>
      </c>
      <c r="J10" s="27">
        <v>210</v>
      </c>
      <c r="K10" s="28">
        <v>183.674</v>
      </c>
      <c r="L10" s="34">
        <f t="shared" si="3"/>
        <v>587.419</v>
      </c>
      <c r="M10" s="34">
        <f t="shared" si="4"/>
        <v>96.29819672131147</v>
      </c>
      <c r="N10" s="54">
        <v>43</v>
      </c>
      <c r="O10" s="29">
        <v>518.964</v>
      </c>
      <c r="P10" s="35">
        <f>SUM(O10/L10*100)</f>
        <v>88.34647840808691</v>
      </c>
      <c r="Q10" s="62">
        <v>5</v>
      </c>
      <c r="R10" s="37"/>
    </row>
    <row r="11" spans="1:18" s="3" customFormat="1" ht="15.75" customHeight="1">
      <c r="A11" s="23"/>
      <c r="B11" s="24">
        <v>5</v>
      </c>
      <c r="C11" s="25" t="s">
        <v>25</v>
      </c>
      <c r="D11" s="26">
        <f t="shared" si="0"/>
        <v>438</v>
      </c>
      <c r="E11" s="27">
        <v>415</v>
      </c>
      <c r="F11" s="28">
        <v>215</v>
      </c>
      <c r="G11" s="28">
        <v>444.73</v>
      </c>
      <c r="H11" s="29">
        <f t="shared" si="1"/>
        <v>107.16385542168676</v>
      </c>
      <c r="I11" s="29">
        <f t="shared" si="2"/>
        <v>206.85116279069766</v>
      </c>
      <c r="J11" s="27">
        <v>23</v>
      </c>
      <c r="K11" s="28">
        <v>21.294</v>
      </c>
      <c r="L11" s="34">
        <f t="shared" si="3"/>
        <v>466.024</v>
      </c>
      <c r="M11" s="34">
        <f t="shared" si="4"/>
        <v>106.39817351598172</v>
      </c>
      <c r="N11" s="54">
        <v>14</v>
      </c>
      <c r="O11" s="29">
        <v>108.521</v>
      </c>
      <c r="P11" s="35">
        <f>SUM(O11/L11*100)</f>
        <v>23.286568932072168</v>
      </c>
      <c r="Q11" s="62">
        <v>65</v>
      </c>
      <c r="R11" s="37"/>
    </row>
    <row r="12" spans="1:18" s="3" customFormat="1" ht="15.75" customHeight="1">
      <c r="A12" s="23"/>
      <c r="B12" s="24">
        <v>6</v>
      </c>
      <c r="C12" s="25" t="s">
        <v>26</v>
      </c>
      <c r="D12" s="26">
        <f t="shared" si="0"/>
        <v>93</v>
      </c>
      <c r="E12" s="27">
        <v>90</v>
      </c>
      <c r="F12" s="28">
        <v>90</v>
      </c>
      <c r="G12" s="28">
        <v>76.64</v>
      </c>
      <c r="H12" s="29">
        <f t="shared" si="1"/>
        <v>85.15555555555555</v>
      </c>
      <c r="I12" s="29">
        <f t="shared" si="2"/>
        <v>85.15555555555555</v>
      </c>
      <c r="J12" s="27">
        <v>3</v>
      </c>
      <c r="K12" s="28">
        <v>3</v>
      </c>
      <c r="L12" s="34">
        <f t="shared" si="3"/>
        <v>79.64</v>
      </c>
      <c r="M12" s="34">
        <f t="shared" si="4"/>
        <v>85.63440860215053</v>
      </c>
      <c r="N12" s="54">
        <v>68</v>
      </c>
      <c r="O12" s="29"/>
      <c r="P12" s="35"/>
      <c r="Q12" s="62"/>
      <c r="R12" s="37"/>
    </row>
    <row r="13" spans="1:18" s="3" customFormat="1" ht="15.75" customHeight="1">
      <c r="A13" s="23"/>
      <c r="B13" s="24">
        <v>7</v>
      </c>
      <c r="C13" s="25" t="s">
        <v>27</v>
      </c>
      <c r="D13" s="26">
        <f t="shared" si="0"/>
        <v>155</v>
      </c>
      <c r="E13" s="27">
        <v>150</v>
      </c>
      <c r="F13" s="28">
        <v>150</v>
      </c>
      <c r="G13" s="28">
        <v>123.37</v>
      </c>
      <c r="H13" s="29">
        <f t="shared" si="1"/>
        <v>82.24666666666667</v>
      </c>
      <c r="I13" s="29">
        <f t="shared" si="2"/>
        <v>82.24666666666667</v>
      </c>
      <c r="J13" s="27">
        <v>5</v>
      </c>
      <c r="K13" s="28">
        <v>5</v>
      </c>
      <c r="L13" s="34">
        <f t="shared" si="3"/>
        <v>128.37</v>
      </c>
      <c r="M13" s="34">
        <f t="shared" si="4"/>
        <v>82.81935483870969</v>
      </c>
      <c r="N13" s="54">
        <v>75</v>
      </c>
      <c r="O13" s="29"/>
      <c r="P13" s="35"/>
      <c r="Q13" s="62"/>
      <c r="R13" s="37"/>
    </row>
    <row r="14" spans="1:18" s="3" customFormat="1" ht="15.75" customHeight="1">
      <c r="A14" s="23"/>
      <c r="B14" s="24">
        <v>8</v>
      </c>
      <c r="C14" s="25" t="s">
        <v>28</v>
      </c>
      <c r="D14" s="26">
        <f t="shared" si="0"/>
        <v>0</v>
      </c>
      <c r="E14" s="27">
        <v>0</v>
      </c>
      <c r="F14" s="28"/>
      <c r="G14" s="28">
        <v>1.53</v>
      </c>
      <c r="H14" s="29"/>
      <c r="I14" s="29"/>
      <c r="J14" s="27">
        <v>0</v>
      </c>
      <c r="K14" s="28">
        <v>0</v>
      </c>
      <c r="L14" s="34">
        <f t="shared" si="3"/>
        <v>1.53</v>
      </c>
      <c r="M14" s="34"/>
      <c r="N14" s="54">
        <v>110</v>
      </c>
      <c r="O14" s="29">
        <v>1.53</v>
      </c>
      <c r="P14" s="35">
        <f>SUM(O14/L14*100)</f>
        <v>100</v>
      </c>
      <c r="Q14" s="62">
        <v>1</v>
      </c>
      <c r="R14" s="37"/>
    </row>
    <row r="15" spans="1:18" s="3" customFormat="1" ht="15.75" customHeight="1">
      <c r="A15" s="23"/>
      <c r="B15" s="24">
        <v>9</v>
      </c>
      <c r="C15" s="25" t="s">
        <v>29</v>
      </c>
      <c r="D15" s="26">
        <f t="shared" si="0"/>
        <v>52</v>
      </c>
      <c r="E15" s="27">
        <v>50</v>
      </c>
      <c r="F15" s="28">
        <v>50</v>
      </c>
      <c r="G15" s="28">
        <v>49.975</v>
      </c>
      <c r="H15" s="29">
        <f t="shared" si="1"/>
        <v>99.95</v>
      </c>
      <c r="I15" s="29">
        <f t="shared" si="2"/>
        <v>99.95</v>
      </c>
      <c r="J15" s="27">
        <v>2</v>
      </c>
      <c r="K15" s="28">
        <v>1.5</v>
      </c>
      <c r="L15" s="34">
        <f t="shared" si="3"/>
        <v>51.475</v>
      </c>
      <c r="M15" s="34">
        <f t="shared" si="4"/>
        <v>98.99038461538461</v>
      </c>
      <c r="N15" s="54">
        <v>35</v>
      </c>
      <c r="O15" s="29">
        <v>40.965</v>
      </c>
      <c r="P15" s="35">
        <f>SUM(O15/L15*100)</f>
        <v>79.58232151529869</v>
      </c>
      <c r="Q15" s="62">
        <v>9</v>
      </c>
      <c r="R15" s="37"/>
    </row>
    <row r="16" spans="1:18" s="3" customFormat="1" ht="15.75" customHeight="1">
      <c r="A16" s="23"/>
      <c r="B16" s="24">
        <v>10</v>
      </c>
      <c r="C16" s="25" t="s">
        <v>30</v>
      </c>
      <c r="D16" s="26">
        <f t="shared" si="0"/>
        <v>6</v>
      </c>
      <c r="E16" s="27">
        <v>5</v>
      </c>
      <c r="F16" s="28">
        <v>5</v>
      </c>
      <c r="G16" s="28">
        <v>11.685</v>
      </c>
      <c r="H16" s="29">
        <f t="shared" si="1"/>
        <v>233.70000000000002</v>
      </c>
      <c r="I16" s="29">
        <f t="shared" si="2"/>
        <v>233.70000000000002</v>
      </c>
      <c r="J16" s="27">
        <v>1</v>
      </c>
      <c r="K16" s="28">
        <v>1.795</v>
      </c>
      <c r="L16" s="34">
        <f t="shared" si="3"/>
        <v>13.48</v>
      </c>
      <c r="M16" s="34">
        <f t="shared" si="4"/>
        <v>224.66666666666666</v>
      </c>
      <c r="N16" s="54">
        <v>1</v>
      </c>
      <c r="O16" s="29"/>
      <c r="P16" s="35"/>
      <c r="Q16" s="62"/>
      <c r="R16" s="37"/>
    </row>
    <row r="17" spans="1:18" s="3" customFormat="1" ht="15.75" customHeight="1">
      <c r="A17" s="23"/>
      <c r="B17" s="24">
        <v>11</v>
      </c>
      <c r="C17" s="25" t="s">
        <v>31</v>
      </c>
      <c r="D17" s="26">
        <f t="shared" si="0"/>
        <v>2120</v>
      </c>
      <c r="E17" s="27">
        <v>2000</v>
      </c>
      <c r="F17" s="28">
        <v>750</v>
      </c>
      <c r="G17" s="28">
        <v>751.67</v>
      </c>
      <c r="H17" s="29">
        <f t="shared" si="1"/>
        <v>37.5835</v>
      </c>
      <c r="I17" s="29">
        <f t="shared" si="2"/>
        <v>100.22266666666665</v>
      </c>
      <c r="J17" s="27">
        <v>120</v>
      </c>
      <c r="K17" s="28">
        <v>103.244</v>
      </c>
      <c r="L17" s="34">
        <f t="shared" si="3"/>
        <v>854.914</v>
      </c>
      <c r="M17" s="34">
        <f t="shared" si="4"/>
        <v>40.3261320754717</v>
      </c>
      <c r="N17" s="54">
        <v>106</v>
      </c>
      <c r="O17" s="29">
        <v>501.418</v>
      </c>
      <c r="P17" s="35">
        <f>SUM(O17/L17*100)</f>
        <v>58.65127954390734</v>
      </c>
      <c r="Q17" s="62">
        <v>28</v>
      </c>
      <c r="R17" s="37"/>
    </row>
    <row r="18" spans="1:18" s="3" customFormat="1" ht="15.75" customHeight="1">
      <c r="A18" s="23"/>
      <c r="B18" s="24">
        <v>12</v>
      </c>
      <c r="C18" s="25" t="s">
        <v>32</v>
      </c>
      <c r="D18" s="26">
        <f t="shared" si="0"/>
        <v>377</v>
      </c>
      <c r="E18" s="27">
        <v>350</v>
      </c>
      <c r="F18" s="28">
        <v>250</v>
      </c>
      <c r="G18" s="28">
        <v>220.36</v>
      </c>
      <c r="H18" s="29">
        <f t="shared" si="1"/>
        <v>62.96000000000001</v>
      </c>
      <c r="I18" s="29">
        <f t="shared" si="2"/>
        <v>88.144</v>
      </c>
      <c r="J18" s="27">
        <v>27</v>
      </c>
      <c r="K18" s="28">
        <v>26.824</v>
      </c>
      <c r="L18" s="34">
        <f t="shared" si="3"/>
        <v>247.18400000000003</v>
      </c>
      <c r="M18" s="34">
        <f t="shared" si="4"/>
        <v>65.5660477453581</v>
      </c>
      <c r="N18" s="54">
        <v>94</v>
      </c>
      <c r="O18" s="29">
        <v>139.28</v>
      </c>
      <c r="P18" s="35">
        <f>SUM(O18/L18*100)</f>
        <v>56.346689106091006</v>
      </c>
      <c r="Q18" s="62">
        <v>32</v>
      </c>
      <c r="R18" s="37"/>
    </row>
    <row r="19" spans="1:18" s="3" customFormat="1" ht="15.75" customHeight="1">
      <c r="A19" s="23"/>
      <c r="B19" s="24">
        <v>13</v>
      </c>
      <c r="C19" s="25" t="s">
        <v>33</v>
      </c>
      <c r="D19" s="26">
        <f t="shared" si="0"/>
        <v>160</v>
      </c>
      <c r="E19" s="27">
        <v>150</v>
      </c>
      <c r="F19" s="28">
        <v>150</v>
      </c>
      <c r="G19" s="28">
        <v>136.655</v>
      </c>
      <c r="H19" s="29">
        <f t="shared" si="1"/>
        <v>91.10333333333334</v>
      </c>
      <c r="I19" s="29">
        <f t="shared" si="2"/>
        <v>91.10333333333334</v>
      </c>
      <c r="J19" s="27">
        <v>10</v>
      </c>
      <c r="K19" s="28">
        <v>9.464</v>
      </c>
      <c r="L19" s="34">
        <f t="shared" si="3"/>
        <v>146.119</v>
      </c>
      <c r="M19" s="34">
        <f t="shared" si="4"/>
        <v>91.324375</v>
      </c>
      <c r="N19" s="54">
        <v>56</v>
      </c>
      <c r="O19" s="29"/>
      <c r="P19" s="35"/>
      <c r="Q19" s="62"/>
      <c r="R19" s="37"/>
    </row>
    <row r="20" spans="1:18" s="3" customFormat="1" ht="15.75" customHeight="1">
      <c r="A20" s="23"/>
      <c r="B20" s="24">
        <v>14</v>
      </c>
      <c r="C20" s="25" t="s">
        <v>34</v>
      </c>
      <c r="D20" s="26">
        <f t="shared" si="0"/>
        <v>273</v>
      </c>
      <c r="E20" s="27">
        <v>250</v>
      </c>
      <c r="F20" s="28">
        <v>200</v>
      </c>
      <c r="G20" s="28">
        <v>261.55</v>
      </c>
      <c r="H20" s="29">
        <f t="shared" si="1"/>
        <v>104.62</v>
      </c>
      <c r="I20" s="29">
        <f t="shared" si="2"/>
        <v>130.775</v>
      </c>
      <c r="J20" s="27">
        <v>23</v>
      </c>
      <c r="K20" s="28">
        <v>22.398</v>
      </c>
      <c r="L20" s="34">
        <f t="shared" si="3"/>
        <v>283.94800000000004</v>
      </c>
      <c r="M20" s="34">
        <f t="shared" si="4"/>
        <v>104.01025641025643</v>
      </c>
      <c r="N20" s="54">
        <v>18</v>
      </c>
      <c r="O20" s="29">
        <v>177.203</v>
      </c>
      <c r="P20" s="35">
        <f>SUM(O20/L20*100)</f>
        <v>62.40684914139209</v>
      </c>
      <c r="Q20" s="62">
        <v>22</v>
      </c>
      <c r="R20" s="37"/>
    </row>
    <row r="21" spans="1:18" s="3" customFormat="1" ht="15.75" customHeight="1">
      <c r="A21" s="23"/>
      <c r="B21" s="24">
        <v>15</v>
      </c>
      <c r="C21" s="25" t="s">
        <v>35</v>
      </c>
      <c r="D21" s="26">
        <f t="shared" si="0"/>
        <v>990</v>
      </c>
      <c r="E21" s="27">
        <v>900</v>
      </c>
      <c r="F21" s="28">
        <v>750</v>
      </c>
      <c r="G21" s="28">
        <v>892.36</v>
      </c>
      <c r="H21" s="29">
        <f t="shared" si="1"/>
        <v>99.1511111111111</v>
      </c>
      <c r="I21" s="29">
        <f t="shared" si="2"/>
        <v>118.98133333333334</v>
      </c>
      <c r="J21" s="27">
        <v>90</v>
      </c>
      <c r="K21" s="28">
        <v>89.837</v>
      </c>
      <c r="L21" s="34">
        <f t="shared" si="3"/>
        <v>982.197</v>
      </c>
      <c r="M21" s="34">
        <f t="shared" si="4"/>
        <v>99.21181818181817</v>
      </c>
      <c r="N21" s="54">
        <v>33</v>
      </c>
      <c r="O21" s="29">
        <v>806.972</v>
      </c>
      <c r="P21" s="35">
        <f>SUM(O21/L21*100)</f>
        <v>82.15989256737701</v>
      </c>
      <c r="Q21" s="62">
        <v>8</v>
      </c>
      <c r="R21" s="37"/>
    </row>
    <row r="22" spans="1:18" s="3" customFormat="1" ht="15.75" customHeight="1">
      <c r="A22" s="23"/>
      <c r="B22" s="24">
        <v>16</v>
      </c>
      <c r="C22" s="25" t="s">
        <v>36</v>
      </c>
      <c r="D22" s="26">
        <f t="shared" si="0"/>
        <v>1100</v>
      </c>
      <c r="E22" s="27">
        <v>1000</v>
      </c>
      <c r="F22" s="28">
        <v>1000</v>
      </c>
      <c r="G22" s="28">
        <v>1395.22</v>
      </c>
      <c r="H22" s="29">
        <f t="shared" si="1"/>
        <v>139.52200000000002</v>
      </c>
      <c r="I22" s="29">
        <f t="shared" si="2"/>
        <v>139.52200000000002</v>
      </c>
      <c r="J22" s="27">
        <v>100</v>
      </c>
      <c r="K22" s="28">
        <v>100</v>
      </c>
      <c r="L22" s="34">
        <f t="shared" si="3"/>
        <v>1495.22</v>
      </c>
      <c r="M22" s="34">
        <f t="shared" si="4"/>
        <v>135.92909090909092</v>
      </c>
      <c r="N22" s="54">
        <v>4</v>
      </c>
      <c r="O22" s="29">
        <v>687.749</v>
      </c>
      <c r="P22" s="35">
        <f>SUM(O22/L22*100)</f>
        <v>45.99650887494817</v>
      </c>
      <c r="Q22" s="62">
        <v>41</v>
      </c>
      <c r="R22" s="37"/>
    </row>
    <row r="23" spans="1:18" s="2" customFormat="1" ht="15.75" customHeight="1">
      <c r="A23" s="17"/>
      <c r="B23" s="18">
        <v>17</v>
      </c>
      <c r="C23" s="19" t="s">
        <v>37</v>
      </c>
      <c r="D23" s="20">
        <f t="shared" si="0"/>
        <v>3380</v>
      </c>
      <c r="E23" s="20">
        <v>3100</v>
      </c>
      <c r="F23" s="21">
        <v>2700</v>
      </c>
      <c r="G23" s="22">
        <f>SUM(G24:G33)</f>
        <v>2559.6490000000003</v>
      </c>
      <c r="H23" s="22">
        <f t="shared" si="1"/>
        <v>82.56932258064518</v>
      </c>
      <c r="I23" s="22">
        <f t="shared" si="2"/>
        <v>94.80181481481482</v>
      </c>
      <c r="J23" s="20">
        <v>280</v>
      </c>
      <c r="K23" s="22">
        <f>SUM(K24:K33)</f>
        <v>259.27520000000004</v>
      </c>
      <c r="L23" s="32">
        <f t="shared" si="3"/>
        <v>2818.9242000000004</v>
      </c>
      <c r="M23" s="32">
        <f t="shared" si="4"/>
        <v>83.40012426035504</v>
      </c>
      <c r="N23" s="53">
        <v>10</v>
      </c>
      <c r="O23" s="22">
        <f>SUM(O24:O33)</f>
        <v>1425.9769999999999</v>
      </c>
      <c r="P23" s="33">
        <f>SUM(O23/L23*100)</f>
        <v>50.585858250463055</v>
      </c>
      <c r="Q23" s="58">
        <v>4</v>
      </c>
      <c r="R23" s="36"/>
    </row>
    <row r="24" spans="1:18" s="3" customFormat="1" ht="15.75" customHeight="1">
      <c r="A24" s="23"/>
      <c r="B24" s="24">
        <v>18</v>
      </c>
      <c r="C24" s="25" t="s">
        <v>38</v>
      </c>
      <c r="D24" s="26">
        <f aca="true" t="shared" si="5" ref="D24:D87">SUM(E24+J24)</f>
        <v>2</v>
      </c>
      <c r="E24" s="28">
        <v>2</v>
      </c>
      <c r="F24" s="30">
        <v>2</v>
      </c>
      <c r="G24" s="28">
        <v>1.68</v>
      </c>
      <c r="H24" s="29">
        <f t="shared" si="1"/>
        <v>84</v>
      </c>
      <c r="I24" s="29">
        <f t="shared" si="2"/>
        <v>84</v>
      </c>
      <c r="J24" s="28">
        <v>0</v>
      </c>
      <c r="K24" s="28">
        <v>0</v>
      </c>
      <c r="L24" s="34">
        <f t="shared" si="3"/>
        <v>1.68</v>
      </c>
      <c r="M24" s="34">
        <f t="shared" si="4"/>
        <v>84</v>
      </c>
      <c r="N24" s="54">
        <v>72</v>
      </c>
      <c r="O24" s="29">
        <v>0.24</v>
      </c>
      <c r="P24" s="35">
        <f aca="true" t="shared" si="6" ref="P24:P33">SUM(O24/L24*100)</f>
        <v>14.285714285714285</v>
      </c>
      <c r="Q24" s="62">
        <v>71</v>
      </c>
      <c r="R24" s="37"/>
    </row>
    <row r="25" spans="1:18" s="3" customFormat="1" ht="15.75" customHeight="1">
      <c r="A25" s="23"/>
      <c r="B25" s="24">
        <v>19</v>
      </c>
      <c r="C25" s="25" t="s">
        <v>39</v>
      </c>
      <c r="D25" s="26">
        <f t="shared" si="5"/>
        <v>287</v>
      </c>
      <c r="E25" s="28">
        <v>250</v>
      </c>
      <c r="F25" s="30">
        <v>50</v>
      </c>
      <c r="G25" s="28">
        <v>162.08</v>
      </c>
      <c r="H25" s="29">
        <f t="shared" si="1"/>
        <v>64.832</v>
      </c>
      <c r="I25" s="29">
        <f t="shared" si="2"/>
        <v>324.16</v>
      </c>
      <c r="J25" s="28">
        <v>37</v>
      </c>
      <c r="K25" s="28">
        <v>2</v>
      </c>
      <c r="L25" s="34">
        <f t="shared" si="3"/>
        <v>164.08</v>
      </c>
      <c r="M25" s="34">
        <f t="shared" si="4"/>
        <v>57.17073170731708</v>
      </c>
      <c r="N25" s="54">
        <v>97</v>
      </c>
      <c r="O25" s="29">
        <v>97.365</v>
      </c>
      <c r="P25" s="35">
        <f t="shared" si="6"/>
        <v>59.339956118966356</v>
      </c>
      <c r="Q25" s="62">
        <v>27</v>
      </c>
      <c r="R25" s="37"/>
    </row>
    <row r="26" spans="1:18" s="3" customFormat="1" ht="15.75" customHeight="1">
      <c r="A26" s="23"/>
      <c r="B26" s="24">
        <v>20</v>
      </c>
      <c r="C26" s="25" t="s">
        <v>40</v>
      </c>
      <c r="D26" s="26">
        <f t="shared" si="5"/>
        <v>11</v>
      </c>
      <c r="E26" s="28">
        <v>10</v>
      </c>
      <c r="F26" s="30">
        <v>10</v>
      </c>
      <c r="G26" s="28">
        <v>8.025</v>
      </c>
      <c r="H26" s="29">
        <f t="shared" si="1"/>
        <v>80.25</v>
      </c>
      <c r="I26" s="29">
        <f t="shared" si="2"/>
        <v>80.25</v>
      </c>
      <c r="J26" s="28">
        <v>1</v>
      </c>
      <c r="K26" s="28">
        <v>0.43</v>
      </c>
      <c r="L26" s="34">
        <f t="shared" si="3"/>
        <v>8.455</v>
      </c>
      <c r="M26" s="34">
        <f t="shared" si="4"/>
        <v>76.86363636363637</v>
      </c>
      <c r="N26" s="54">
        <v>81</v>
      </c>
      <c r="O26" s="29">
        <v>5.715</v>
      </c>
      <c r="P26" s="35">
        <f t="shared" si="6"/>
        <v>67.59314015375517</v>
      </c>
      <c r="Q26" s="62">
        <v>19</v>
      </c>
      <c r="R26" s="37"/>
    </row>
    <row r="27" spans="1:18" s="3" customFormat="1" ht="15.75" customHeight="1">
      <c r="A27" s="23"/>
      <c r="B27" s="24">
        <v>21</v>
      </c>
      <c r="C27" s="25" t="s">
        <v>41</v>
      </c>
      <c r="D27" s="26">
        <f t="shared" si="5"/>
        <v>107</v>
      </c>
      <c r="E27" s="28">
        <v>100</v>
      </c>
      <c r="F27" s="30">
        <v>50</v>
      </c>
      <c r="G27" s="28">
        <v>70.355</v>
      </c>
      <c r="H27" s="29">
        <f t="shared" si="1"/>
        <v>70.355</v>
      </c>
      <c r="I27" s="29">
        <f t="shared" si="2"/>
        <v>140.71</v>
      </c>
      <c r="J27" s="28">
        <v>7</v>
      </c>
      <c r="K27" s="28">
        <v>5.809</v>
      </c>
      <c r="L27" s="34">
        <f t="shared" si="3"/>
        <v>76.164</v>
      </c>
      <c r="M27" s="34">
        <f t="shared" si="4"/>
        <v>71.18130841121496</v>
      </c>
      <c r="N27" s="54">
        <v>87</v>
      </c>
      <c r="O27" s="29"/>
      <c r="P27" s="35"/>
      <c r="Q27" s="62"/>
      <c r="R27" s="37"/>
    </row>
    <row r="28" spans="1:18" s="3" customFormat="1" ht="15.75" customHeight="1">
      <c r="A28" s="23"/>
      <c r="B28" s="24">
        <v>22</v>
      </c>
      <c r="C28" s="25" t="s">
        <v>42</v>
      </c>
      <c r="D28" s="26">
        <f t="shared" si="5"/>
        <v>550</v>
      </c>
      <c r="E28" s="28">
        <v>500</v>
      </c>
      <c r="F28" s="30">
        <v>450</v>
      </c>
      <c r="G28" s="28">
        <v>470.375</v>
      </c>
      <c r="H28" s="29">
        <f t="shared" si="1"/>
        <v>94.075</v>
      </c>
      <c r="I28" s="29">
        <f t="shared" si="2"/>
        <v>104.52777777777777</v>
      </c>
      <c r="J28" s="28">
        <v>50</v>
      </c>
      <c r="K28" s="28">
        <v>58.0262</v>
      </c>
      <c r="L28" s="34">
        <f t="shared" si="3"/>
        <v>528.4012</v>
      </c>
      <c r="M28" s="34">
        <f t="shared" si="4"/>
        <v>96.07294545454546</v>
      </c>
      <c r="N28" s="54">
        <v>46</v>
      </c>
      <c r="O28" s="29">
        <v>262.885</v>
      </c>
      <c r="P28" s="35">
        <f t="shared" si="6"/>
        <v>49.75102251849541</v>
      </c>
      <c r="Q28" s="62">
        <v>38</v>
      </c>
      <c r="R28" s="37"/>
    </row>
    <row r="29" spans="1:18" s="3" customFormat="1" ht="15.75" customHeight="1">
      <c r="A29" s="23"/>
      <c r="B29" s="24">
        <v>23</v>
      </c>
      <c r="C29" s="25" t="s">
        <v>43</v>
      </c>
      <c r="D29" s="26">
        <f t="shared" si="5"/>
        <v>628</v>
      </c>
      <c r="E29" s="28">
        <v>578</v>
      </c>
      <c r="F29" s="30">
        <v>528</v>
      </c>
      <c r="G29" s="28">
        <v>505.086</v>
      </c>
      <c r="H29" s="29">
        <f t="shared" si="1"/>
        <v>87.38512110726644</v>
      </c>
      <c r="I29" s="29">
        <f t="shared" si="2"/>
        <v>95.66022727272727</v>
      </c>
      <c r="J29" s="28">
        <v>50</v>
      </c>
      <c r="K29" s="28">
        <v>58.115</v>
      </c>
      <c r="L29" s="34">
        <f t="shared" si="3"/>
        <v>563.201</v>
      </c>
      <c r="M29" s="34">
        <f t="shared" si="4"/>
        <v>89.68168789808918</v>
      </c>
      <c r="N29" s="54">
        <v>57</v>
      </c>
      <c r="O29" s="29">
        <v>417.53</v>
      </c>
      <c r="P29" s="35">
        <f t="shared" si="6"/>
        <v>74.13516666341145</v>
      </c>
      <c r="Q29" s="62">
        <v>13</v>
      </c>
      <c r="R29" s="37"/>
    </row>
    <row r="30" spans="1:18" s="3" customFormat="1" ht="15.75" customHeight="1">
      <c r="A30" s="23"/>
      <c r="B30" s="24">
        <v>24</v>
      </c>
      <c r="C30" s="25" t="s">
        <v>44</v>
      </c>
      <c r="D30" s="26">
        <f t="shared" si="5"/>
        <v>760</v>
      </c>
      <c r="E30" s="28">
        <v>700</v>
      </c>
      <c r="F30" s="30">
        <v>700</v>
      </c>
      <c r="G30" s="28">
        <v>514.958</v>
      </c>
      <c r="H30" s="29">
        <f t="shared" si="1"/>
        <v>73.56542857142857</v>
      </c>
      <c r="I30" s="29">
        <f t="shared" si="2"/>
        <v>73.56542857142857</v>
      </c>
      <c r="J30" s="28">
        <v>60</v>
      </c>
      <c r="K30" s="28">
        <v>60</v>
      </c>
      <c r="L30" s="34">
        <f t="shared" si="3"/>
        <v>574.958</v>
      </c>
      <c r="M30" s="34">
        <f t="shared" si="4"/>
        <v>75.65236842105263</v>
      </c>
      <c r="N30" s="54">
        <v>82</v>
      </c>
      <c r="O30" s="29">
        <v>210.593</v>
      </c>
      <c r="P30" s="35">
        <f t="shared" si="6"/>
        <v>36.62754496850204</v>
      </c>
      <c r="Q30" s="62">
        <v>51</v>
      </c>
      <c r="R30" s="37"/>
    </row>
    <row r="31" spans="1:18" s="3" customFormat="1" ht="15.75" customHeight="1">
      <c r="A31" s="23"/>
      <c r="B31" s="24">
        <v>25</v>
      </c>
      <c r="C31" s="25" t="s">
        <v>45</v>
      </c>
      <c r="D31" s="26">
        <f t="shared" si="5"/>
        <v>430</v>
      </c>
      <c r="E31" s="28">
        <v>400</v>
      </c>
      <c r="F31" s="30">
        <v>350</v>
      </c>
      <c r="G31" s="28">
        <v>424.07</v>
      </c>
      <c r="H31" s="29">
        <f t="shared" si="1"/>
        <v>106.01750000000001</v>
      </c>
      <c r="I31" s="29">
        <f t="shared" si="2"/>
        <v>121.16285714285715</v>
      </c>
      <c r="J31" s="28">
        <v>30</v>
      </c>
      <c r="K31" s="28">
        <v>30</v>
      </c>
      <c r="L31" s="34">
        <f t="shared" si="3"/>
        <v>454.07</v>
      </c>
      <c r="M31" s="34">
        <f t="shared" si="4"/>
        <v>105.59767441860465</v>
      </c>
      <c r="N31" s="54">
        <v>16</v>
      </c>
      <c r="O31" s="29">
        <v>388.069</v>
      </c>
      <c r="P31" s="35">
        <f t="shared" si="6"/>
        <v>85.46457594643998</v>
      </c>
      <c r="Q31" s="62">
        <v>6</v>
      </c>
      <c r="R31" s="37"/>
    </row>
    <row r="32" spans="1:18" s="3" customFormat="1" ht="15.75" customHeight="1">
      <c r="A32" s="23"/>
      <c r="B32" s="24">
        <v>26</v>
      </c>
      <c r="C32" s="25" t="s">
        <v>46</v>
      </c>
      <c r="D32" s="26">
        <f t="shared" si="5"/>
        <v>330</v>
      </c>
      <c r="E32" s="28">
        <v>310</v>
      </c>
      <c r="F32" s="30">
        <v>310</v>
      </c>
      <c r="G32" s="28">
        <v>188.63</v>
      </c>
      <c r="H32" s="29">
        <f t="shared" si="1"/>
        <v>60.84838709677419</v>
      </c>
      <c r="I32" s="29">
        <f t="shared" si="2"/>
        <v>60.84838709677419</v>
      </c>
      <c r="J32" s="28">
        <v>20</v>
      </c>
      <c r="K32" s="28">
        <v>19.92</v>
      </c>
      <c r="L32" s="34">
        <f t="shared" si="3"/>
        <v>208.55</v>
      </c>
      <c r="M32" s="34">
        <f t="shared" si="4"/>
        <v>63.196969696969695</v>
      </c>
      <c r="N32" s="54">
        <v>96</v>
      </c>
      <c r="O32" s="29">
        <v>40.76</v>
      </c>
      <c r="P32" s="35">
        <f t="shared" si="6"/>
        <v>19.544473747302803</v>
      </c>
      <c r="Q32" s="62">
        <v>68</v>
      </c>
      <c r="R32" s="37"/>
    </row>
    <row r="33" spans="1:18" s="3" customFormat="1" ht="15.75" customHeight="1">
      <c r="A33" s="23"/>
      <c r="B33" s="24">
        <v>27</v>
      </c>
      <c r="C33" s="25" t="s">
        <v>47</v>
      </c>
      <c r="D33" s="26">
        <f t="shared" si="5"/>
        <v>275</v>
      </c>
      <c r="E33" s="28">
        <v>250</v>
      </c>
      <c r="F33" s="30">
        <v>250</v>
      </c>
      <c r="G33" s="28">
        <v>214.39</v>
      </c>
      <c r="H33" s="29">
        <f t="shared" si="1"/>
        <v>85.756</v>
      </c>
      <c r="I33" s="29">
        <f t="shared" si="2"/>
        <v>85.756</v>
      </c>
      <c r="J33" s="28">
        <v>25</v>
      </c>
      <c r="K33" s="28">
        <v>24.975</v>
      </c>
      <c r="L33" s="34">
        <f t="shared" si="3"/>
        <v>239.36499999999998</v>
      </c>
      <c r="M33" s="34">
        <f t="shared" si="4"/>
        <v>87.04181818181817</v>
      </c>
      <c r="N33" s="54">
        <v>63</v>
      </c>
      <c r="O33" s="29">
        <v>2.82</v>
      </c>
      <c r="P33" s="35">
        <f t="shared" si="6"/>
        <v>1.1781171014977128</v>
      </c>
      <c r="Q33" s="62">
        <v>82</v>
      </c>
      <c r="R33" s="37"/>
    </row>
    <row r="34" spans="1:18" s="2" customFormat="1" ht="15.75" customHeight="1">
      <c r="A34" s="17"/>
      <c r="B34" s="18">
        <v>28</v>
      </c>
      <c r="C34" s="19" t="s">
        <v>48</v>
      </c>
      <c r="D34" s="20">
        <f t="shared" si="5"/>
        <v>8420</v>
      </c>
      <c r="E34" s="20">
        <v>7800</v>
      </c>
      <c r="F34" s="21">
        <v>4900</v>
      </c>
      <c r="G34" s="22">
        <f>SUM(G35:G47)</f>
        <v>8439.794999999998</v>
      </c>
      <c r="H34" s="22">
        <f t="shared" si="1"/>
        <v>108.20249999999999</v>
      </c>
      <c r="I34" s="22">
        <f t="shared" si="2"/>
        <v>172.24071428571426</v>
      </c>
      <c r="J34" s="21">
        <v>620</v>
      </c>
      <c r="K34" s="22">
        <f>SUM(K35:K47)</f>
        <v>378.576</v>
      </c>
      <c r="L34" s="32">
        <f t="shared" si="3"/>
        <v>8818.371</v>
      </c>
      <c r="M34" s="32">
        <f t="shared" si="4"/>
        <v>104.73124703087886</v>
      </c>
      <c r="N34" s="53">
        <v>2</v>
      </c>
      <c r="O34" s="22">
        <f>SUM(O35:O47)</f>
        <v>2078.893</v>
      </c>
      <c r="P34" s="33">
        <f>SUM(O34/L34*100)</f>
        <v>23.57456949815335</v>
      </c>
      <c r="Q34" s="58">
        <v>9</v>
      </c>
      <c r="R34" s="36"/>
    </row>
    <row r="35" spans="1:18" s="3" customFormat="1" ht="15.75" customHeight="1">
      <c r="A35" s="23"/>
      <c r="B35" s="24">
        <v>29</v>
      </c>
      <c r="C35" s="25" t="s">
        <v>49</v>
      </c>
      <c r="D35" s="26">
        <f t="shared" si="5"/>
        <v>195</v>
      </c>
      <c r="E35" s="28">
        <v>180</v>
      </c>
      <c r="F35" s="30">
        <v>180</v>
      </c>
      <c r="G35" s="28">
        <v>216.15</v>
      </c>
      <c r="H35" s="29">
        <f t="shared" si="1"/>
        <v>120.08333333333334</v>
      </c>
      <c r="I35" s="29">
        <f t="shared" si="2"/>
        <v>120.08333333333334</v>
      </c>
      <c r="J35" s="28">
        <v>15</v>
      </c>
      <c r="K35" s="28">
        <v>12.016</v>
      </c>
      <c r="L35" s="34">
        <f t="shared" si="3"/>
        <v>228.166</v>
      </c>
      <c r="M35" s="34">
        <f t="shared" si="4"/>
        <v>117.00820512820513</v>
      </c>
      <c r="N35" s="54">
        <v>7</v>
      </c>
      <c r="O35" s="29">
        <v>92.048</v>
      </c>
      <c r="P35" s="35">
        <f>SUM(O35/L35*100)</f>
        <v>40.342557611563514</v>
      </c>
      <c r="Q35" s="62">
        <v>45</v>
      </c>
      <c r="R35" s="37"/>
    </row>
    <row r="36" spans="1:18" s="3" customFormat="1" ht="15.75" customHeight="1">
      <c r="A36" s="23"/>
      <c r="B36" s="24">
        <v>30</v>
      </c>
      <c r="C36" s="25" t="s">
        <v>50</v>
      </c>
      <c r="D36" s="26">
        <f t="shared" si="5"/>
        <v>535</v>
      </c>
      <c r="E36" s="28">
        <v>500</v>
      </c>
      <c r="F36" s="30">
        <v>300</v>
      </c>
      <c r="G36" s="28">
        <v>499.998</v>
      </c>
      <c r="H36" s="29">
        <f t="shared" si="1"/>
        <v>99.9996</v>
      </c>
      <c r="I36" s="29">
        <f t="shared" si="2"/>
        <v>166.666</v>
      </c>
      <c r="J36" s="28">
        <v>35</v>
      </c>
      <c r="K36" s="28">
        <v>0.7</v>
      </c>
      <c r="L36" s="34">
        <f t="shared" si="3"/>
        <v>500.698</v>
      </c>
      <c r="M36" s="34">
        <f t="shared" si="4"/>
        <v>93.58841121495327</v>
      </c>
      <c r="N36" s="54">
        <v>50</v>
      </c>
      <c r="O36" s="29">
        <v>297.99</v>
      </c>
      <c r="P36" s="35">
        <f>SUM(O36/L36*100)</f>
        <v>59.51491717562284</v>
      </c>
      <c r="Q36" s="62">
        <v>26</v>
      </c>
      <c r="R36" s="37"/>
    </row>
    <row r="37" spans="1:18" s="3" customFormat="1" ht="15.75" customHeight="1">
      <c r="A37" s="23"/>
      <c r="B37" s="24">
        <v>31</v>
      </c>
      <c r="C37" s="25" t="s">
        <v>51</v>
      </c>
      <c r="D37" s="26">
        <f t="shared" si="5"/>
        <v>1130</v>
      </c>
      <c r="E37" s="28">
        <v>1050</v>
      </c>
      <c r="F37" s="30">
        <v>650</v>
      </c>
      <c r="G37" s="28">
        <v>1093.584</v>
      </c>
      <c r="H37" s="29">
        <f t="shared" si="1"/>
        <v>104.15085714285715</v>
      </c>
      <c r="I37" s="29">
        <f t="shared" si="2"/>
        <v>168.24369230769233</v>
      </c>
      <c r="J37" s="28">
        <v>80</v>
      </c>
      <c r="K37" s="28">
        <v>28.864</v>
      </c>
      <c r="L37" s="34">
        <f t="shared" si="3"/>
        <v>1122.448</v>
      </c>
      <c r="M37" s="34">
        <f t="shared" si="4"/>
        <v>99.33168141592921</v>
      </c>
      <c r="N37" s="54">
        <v>32</v>
      </c>
      <c r="O37" s="29">
        <v>343.605</v>
      </c>
      <c r="P37" s="35">
        <f aca="true" t="shared" si="7" ref="P37:P43">SUM(O37/L37*100)</f>
        <v>30.612108534203813</v>
      </c>
      <c r="Q37" s="62">
        <v>55</v>
      </c>
      <c r="R37" s="37"/>
    </row>
    <row r="38" spans="1:18" s="3" customFormat="1" ht="15.75" customHeight="1">
      <c r="A38" s="23"/>
      <c r="B38" s="24">
        <v>32</v>
      </c>
      <c r="C38" s="25" t="s">
        <v>52</v>
      </c>
      <c r="D38" s="26">
        <f t="shared" si="5"/>
        <v>730</v>
      </c>
      <c r="E38" s="28">
        <v>700</v>
      </c>
      <c r="F38" s="30">
        <v>400</v>
      </c>
      <c r="G38" s="28">
        <v>756.56</v>
      </c>
      <c r="H38" s="29">
        <f t="shared" si="1"/>
        <v>108.08</v>
      </c>
      <c r="I38" s="29">
        <f t="shared" si="2"/>
        <v>189.14</v>
      </c>
      <c r="J38" s="28">
        <v>30</v>
      </c>
      <c r="K38" s="28">
        <v>19.196</v>
      </c>
      <c r="L38" s="34">
        <f t="shared" si="3"/>
        <v>775.756</v>
      </c>
      <c r="M38" s="34">
        <f t="shared" si="4"/>
        <v>106.26794520547944</v>
      </c>
      <c r="N38" s="54">
        <v>15</v>
      </c>
      <c r="O38" s="29">
        <v>288.691</v>
      </c>
      <c r="P38" s="35">
        <f t="shared" si="7"/>
        <v>37.214149809991795</v>
      </c>
      <c r="Q38" s="62">
        <v>50</v>
      </c>
      <c r="R38" s="37"/>
    </row>
    <row r="39" spans="1:18" s="3" customFormat="1" ht="15.75" customHeight="1">
      <c r="A39" s="23"/>
      <c r="B39" s="24">
        <v>33</v>
      </c>
      <c r="C39" s="25" t="s">
        <v>53</v>
      </c>
      <c r="D39" s="26">
        <f t="shared" si="5"/>
        <v>1430</v>
      </c>
      <c r="E39" s="28">
        <v>1200</v>
      </c>
      <c r="F39" s="30">
        <v>900</v>
      </c>
      <c r="G39" s="28">
        <v>1341.148</v>
      </c>
      <c r="H39" s="29">
        <f t="shared" si="1"/>
        <v>111.76233333333332</v>
      </c>
      <c r="I39" s="29">
        <f t="shared" si="2"/>
        <v>149.01644444444443</v>
      </c>
      <c r="J39" s="28">
        <v>230</v>
      </c>
      <c r="K39" s="28">
        <v>195.995</v>
      </c>
      <c r="L39" s="34">
        <f t="shared" si="3"/>
        <v>1537.143</v>
      </c>
      <c r="M39" s="34">
        <f t="shared" si="4"/>
        <v>107.49251748251748</v>
      </c>
      <c r="N39" s="54">
        <v>11</v>
      </c>
      <c r="O39" s="29">
        <v>80.663</v>
      </c>
      <c r="P39" s="35">
        <f t="shared" si="7"/>
        <v>5.247592449108509</v>
      </c>
      <c r="Q39" s="62">
        <v>78</v>
      </c>
      <c r="R39" s="37"/>
    </row>
    <row r="40" spans="1:18" s="3" customFormat="1" ht="15.75" customHeight="1">
      <c r="A40" s="23"/>
      <c r="B40" s="24">
        <v>34</v>
      </c>
      <c r="C40" s="25" t="s">
        <v>54</v>
      </c>
      <c r="D40" s="26">
        <f t="shared" si="5"/>
        <v>785</v>
      </c>
      <c r="E40" s="28">
        <v>750</v>
      </c>
      <c r="F40" s="30">
        <v>340</v>
      </c>
      <c r="G40" s="28">
        <v>849.925</v>
      </c>
      <c r="H40" s="29">
        <f t="shared" si="1"/>
        <v>113.32333333333334</v>
      </c>
      <c r="I40" s="29">
        <f t="shared" si="2"/>
        <v>249.97794117647055</v>
      </c>
      <c r="J40" s="28">
        <v>35</v>
      </c>
      <c r="K40" s="28">
        <v>32.756</v>
      </c>
      <c r="L40" s="34">
        <f t="shared" si="3"/>
        <v>882.6809999999999</v>
      </c>
      <c r="M40" s="34">
        <f t="shared" si="4"/>
        <v>112.44343949044584</v>
      </c>
      <c r="N40" s="54">
        <v>8</v>
      </c>
      <c r="O40" s="29">
        <v>68.685</v>
      </c>
      <c r="P40" s="35">
        <f t="shared" si="7"/>
        <v>7.781406872924647</v>
      </c>
      <c r="Q40" s="62">
        <v>75</v>
      </c>
      <c r="R40" s="37"/>
    </row>
    <row r="41" spans="1:18" s="3" customFormat="1" ht="15.75" customHeight="1">
      <c r="A41" s="23"/>
      <c r="B41" s="24">
        <v>35</v>
      </c>
      <c r="C41" s="25" t="s">
        <v>55</v>
      </c>
      <c r="D41" s="26">
        <f t="shared" si="5"/>
        <v>790</v>
      </c>
      <c r="E41" s="28">
        <v>750</v>
      </c>
      <c r="F41" s="30">
        <v>450</v>
      </c>
      <c r="G41" s="28">
        <v>809.99</v>
      </c>
      <c r="H41" s="29">
        <f t="shared" si="1"/>
        <v>107.99866666666667</v>
      </c>
      <c r="I41" s="29">
        <f t="shared" si="2"/>
        <v>179.9977777777778</v>
      </c>
      <c r="J41" s="28">
        <v>40</v>
      </c>
      <c r="K41" s="28">
        <v>0.606</v>
      </c>
      <c r="L41" s="34">
        <f t="shared" si="3"/>
        <v>810.596</v>
      </c>
      <c r="M41" s="34">
        <f t="shared" si="4"/>
        <v>102.60708860759493</v>
      </c>
      <c r="N41" s="54">
        <v>20</v>
      </c>
      <c r="O41" s="29">
        <v>239.786</v>
      </c>
      <c r="P41" s="35">
        <f t="shared" si="7"/>
        <v>29.58144377717137</v>
      </c>
      <c r="Q41" s="62">
        <v>58</v>
      </c>
      <c r="R41" s="37"/>
    </row>
    <row r="42" spans="1:18" s="3" customFormat="1" ht="15.75" customHeight="1">
      <c r="A42" s="23"/>
      <c r="B42" s="24">
        <v>36</v>
      </c>
      <c r="C42" s="25" t="s">
        <v>56</v>
      </c>
      <c r="D42" s="26">
        <f t="shared" si="5"/>
        <v>400</v>
      </c>
      <c r="E42" s="28">
        <v>370</v>
      </c>
      <c r="F42" s="30">
        <v>220</v>
      </c>
      <c r="G42" s="28">
        <v>579.985</v>
      </c>
      <c r="H42" s="29">
        <f t="shared" si="1"/>
        <v>156.7527027027027</v>
      </c>
      <c r="I42" s="29">
        <f t="shared" si="2"/>
        <v>263.62954545454545</v>
      </c>
      <c r="J42" s="28">
        <v>30</v>
      </c>
      <c r="K42" s="28">
        <v>20.89</v>
      </c>
      <c r="L42" s="34">
        <f t="shared" si="3"/>
        <v>600.875</v>
      </c>
      <c r="M42" s="34">
        <f t="shared" si="4"/>
        <v>150.21875</v>
      </c>
      <c r="N42" s="54">
        <v>2</v>
      </c>
      <c r="O42" s="29">
        <v>140.9</v>
      </c>
      <c r="P42" s="35">
        <f t="shared" si="7"/>
        <v>23.4491366756813</v>
      </c>
      <c r="Q42" s="62">
        <v>64</v>
      </c>
      <c r="R42" s="37"/>
    </row>
    <row r="43" spans="1:18" s="3" customFormat="1" ht="15.75" customHeight="1">
      <c r="A43" s="23"/>
      <c r="B43" s="24">
        <v>37</v>
      </c>
      <c r="C43" s="25" t="s">
        <v>57</v>
      </c>
      <c r="D43" s="26">
        <f t="shared" si="5"/>
        <v>210</v>
      </c>
      <c r="E43" s="28">
        <v>200</v>
      </c>
      <c r="F43" s="30">
        <v>200</v>
      </c>
      <c r="G43" s="28">
        <v>163.09</v>
      </c>
      <c r="H43" s="29">
        <f t="shared" si="1"/>
        <v>81.545</v>
      </c>
      <c r="I43" s="29">
        <f t="shared" si="2"/>
        <v>81.545</v>
      </c>
      <c r="J43" s="28">
        <v>10</v>
      </c>
      <c r="K43" s="28">
        <v>9</v>
      </c>
      <c r="L43" s="34">
        <f t="shared" si="3"/>
        <v>172.09</v>
      </c>
      <c r="M43" s="34">
        <f t="shared" si="4"/>
        <v>81.94761904761904</v>
      </c>
      <c r="N43" s="54">
        <v>78</v>
      </c>
      <c r="O43" s="29">
        <v>26.12</v>
      </c>
      <c r="P43" s="35">
        <f t="shared" si="7"/>
        <v>15.178104480213841</v>
      </c>
      <c r="Q43" s="62">
        <v>70</v>
      </c>
      <c r="R43" s="37"/>
    </row>
    <row r="44" spans="1:18" s="3" customFormat="1" ht="15.75" customHeight="1">
      <c r="A44" s="23"/>
      <c r="B44" s="24">
        <v>38</v>
      </c>
      <c r="C44" s="25" t="s">
        <v>58</v>
      </c>
      <c r="D44" s="26">
        <f t="shared" si="5"/>
        <v>200</v>
      </c>
      <c r="E44" s="28">
        <v>200</v>
      </c>
      <c r="F44" s="30">
        <v>150</v>
      </c>
      <c r="G44" s="28">
        <v>200</v>
      </c>
      <c r="H44" s="29">
        <f t="shared" si="1"/>
        <v>100</v>
      </c>
      <c r="I44" s="29">
        <f t="shared" si="2"/>
        <v>133.33333333333331</v>
      </c>
      <c r="J44" s="28"/>
      <c r="K44" s="28">
        <v>0</v>
      </c>
      <c r="L44" s="34">
        <f t="shared" si="3"/>
        <v>200</v>
      </c>
      <c r="M44" s="34">
        <f t="shared" si="4"/>
        <v>100</v>
      </c>
      <c r="N44" s="54">
        <v>24</v>
      </c>
      <c r="O44" s="29"/>
      <c r="P44" s="35"/>
      <c r="Q44" s="62"/>
      <c r="R44" s="37"/>
    </row>
    <row r="45" spans="1:18" s="3" customFormat="1" ht="15.75" customHeight="1">
      <c r="A45" s="23"/>
      <c r="B45" s="24">
        <v>39</v>
      </c>
      <c r="C45" s="25" t="s">
        <v>59</v>
      </c>
      <c r="D45" s="26">
        <f t="shared" si="5"/>
        <v>990</v>
      </c>
      <c r="E45" s="28">
        <v>900</v>
      </c>
      <c r="F45" s="30">
        <v>600</v>
      </c>
      <c r="G45" s="28">
        <v>755.07</v>
      </c>
      <c r="H45" s="29">
        <f t="shared" si="1"/>
        <v>83.89666666666668</v>
      </c>
      <c r="I45" s="29">
        <f t="shared" si="2"/>
        <v>125.84500000000001</v>
      </c>
      <c r="J45" s="28">
        <v>90</v>
      </c>
      <c r="K45" s="28">
        <v>52.603</v>
      </c>
      <c r="L45" s="34">
        <f t="shared" si="3"/>
        <v>807.673</v>
      </c>
      <c r="M45" s="34">
        <f t="shared" si="4"/>
        <v>81.58313131313132</v>
      </c>
      <c r="N45" s="54">
        <v>79</v>
      </c>
      <c r="O45" s="29"/>
      <c r="P45" s="35"/>
      <c r="Q45" s="62"/>
      <c r="R45" s="37"/>
    </row>
    <row r="46" spans="1:18" s="3" customFormat="1" ht="15.75" customHeight="1">
      <c r="A46" s="23"/>
      <c r="B46" s="24">
        <v>40</v>
      </c>
      <c r="C46" s="25" t="s">
        <v>60</v>
      </c>
      <c r="D46" s="26">
        <f t="shared" si="5"/>
        <v>515</v>
      </c>
      <c r="E46" s="28">
        <v>500</v>
      </c>
      <c r="F46" s="30">
        <v>250</v>
      </c>
      <c r="G46" s="28">
        <v>687.37</v>
      </c>
      <c r="H46" s="29">
        <f t="shared" si="1"/>
        <v>137.47400000000002</v>
      </c>
      <c r="I46" s="29">
        <f t="shared" si="2"/>
        <v>274.94800000000004</v>
      </c>
      <c r="J46" s="28">
        <v>15</v>
      </c>
      <c r="K46" s="28">
        <v>0.75</v>
      </c>
      <c r="L46" s="34">
        <f t="shared" si="3"/>
        <v>688.12</v>
      </c>
      <c r="M46" s="34">
        <f t="shared" si="4"/>
        <v>133.6155339805825</v>
      </c>
      <c r="N46" s="54">
        <v>5</v>
      </c>
      <c r="O46" s="29">
        <v>195.81</v>
      </c>
      <c r="P46" s="35">
        <f>SUM(O46/L46*100)</f>
        <v>28.455792594314943</v>
      </c>
      <c r="Q46" s="62">
        <v>59</v>
      </c>
      <c r="R46" s="37"/>
    </row>
    <row r="47" spans="1:18" s="3" customFormat="1" ht="15.75" customHeight="1">
      <c r="A47" s="23"/>
      <c r="B47" s="24">
        <v>41</v>
      </c>
      <c r="C47" s="25" t="s">
        <v>61</v>
      </c>
      <c r="D47" s="26">
        <f t="shared" si="5"/>
        <v>510</v>
      </c>
      <c r="E47" s="28">
        <v>500</v>
      </c>
      <c r="F47" s="30">
        <v>260</v>
      </c>
      <c r="G47" s="28">
        <v>486.925</v>
      </c>
      <c r="H47" s="29">
        <f t="shared" si="1"/>
        <v>97.385</v>
      </c>
      <c r="I47" s="29">
        <f t="shared" si="2"/>
        <v>187.27884615384616</v>
      </c>
      <c r="J47" s="28">
        <v>10</v>
      </c>
      <c r="K47" s="28">
        <v>5.2</v>
      </c>
      <c r="L47" s="34">
        <f t="shared" si="3"/>
        <v>492.125</v>
      </c>
      <c r="M47" s="34">
        <f t="shared" si="4"/>
        <v>96.49509803921569</v>
      </c>
      <c r="N47" s="54">
        <v>41</v>
      </c>
      <c r="O47" s="29">
        <v>304.595</v>
      </c>
      <c r="P47" s="35">
        <f>SUM(O47/L47*100)</f>
        <v>61.893827787655574</v>
      </c>
      <c r="Q47" s="62">
        <v>24</v>
      </c>
      <c r="R47" s="37"/>
    </row>
    <row r="48" spans="1:18" s="2" customFormat="1" ht="15.75" customHeight="1">
      <c r="A48" s="17"/>
      <c r="B48" s="18">
        <v>42</v>
      </c>
      <c r="C48" s="19" t="s">
        <v>62</v>
      </c>
      <c r="D48" s="20">
        <f t="shared" si="5"/>
        <v>2080</v>
      </c>
      <c r="E48" s="20">
        <v>1950</v>
      </c>
      <c r="F48" s="21">
        <v>1650</v>
      </c>
      <c r="G48" s="22">
        <f>SUM(G49:G55)</f>
        <v>1818.0240000000001</v>
      </c>
      <c r="H48" s="22">
        <f t="shared" si="1"/>
        <v>93.232</v>
      </c>
      <c r="I48" s="22">
        <f t="shared" si="2"/>
        <v>110.18327272727274</v>
      </c>
      <c r="J48" s="21">
        <v>130</v>
      </c>
      <c r="K48" s="22">
        <f>SUM(K49:K55)</f>
        <v>92.13</v>
      </c>
      <c r="L48" s="32">
        <f t="shared" si="3"/>
        <v>1910.154</v>
      </c>
      <c r="M48" s="32">
        <f t="shared" si="4"/>
        <v>91.83432692307693</v>
      </c>
      <c r="N48" s="53">
        <v>5</v>
      </c>
      <c r="O48" s="22">
        <f>SUM(O49:O55)</f>
        <v>207.896</v>
      </c>
      <c r="P48" s="33">
        <f>SUM(O48/L48*100)</f>
        <v>10.88372979351403</v>
      </c>
      <c r="Q48" s="58">
        <v>14</v>
      </c>
      <c r="R48" s="36"/>
    </row>
    <row r="49" spans="1:18" s="3" customFormat="1" ht="15.75" customHeight="1">
      <c r="A49" s="23"/>
      <c r="B49" s="24">
        <v>43</v>
      </c>
      <c r="C49" s="25" t="s">
        <v>63</v>
      </c>
      <c r="D49" s="26">
        <f t="shared" si="5"/>
        <v>50</v>
      </c>
      <c r="E49" s="28">
        <v>50</v>
      </c>
      <c r="F49" s="30">
        <v>50</v>
      </c>
      <c r="G49" s="30">
        <v>29.745</v>
      </c>
      <c r="H49" s="29">
        <f t="shared" si="1"/>
        <v>59.489999999999995</v>
      </c>
      <c r="I49" s="29">
        <f t="shared" si="2"/>
        <v>59.489999999999995</v>
      </c>
      <c r="J49" s="28">
        <v>0</v>
      </c>
      <c r="K49" s="30">
        <v>4.23</v>
      </c>
      <c r="L49" s="34">
        <f t="shared" si="3"/>
        <v>33.975</v>
      </c>
      <c r="M49" s="34">
        <f t="shared" si="4"/>
        <v>67.95</v>
      </c>
      <c r="N49" s="54">
        <v>91</v>
      </c>
      <c r="O49" s="29"/>
      <c r="P49" s="35"/>
      <c r="Q49" s="59"/>
      <c r="R49" s="37"/>
    </row>
    <row r="50" spans="1:18" s="3" customFormat="1" ht="15.75" customHeight="1">
      <c r="A50" s="23"/>
      <c r="B50" s="24">
        <v>44</v>
      </c>
      <c r="C50" s="25" t="s">
        <v>64</v>
      </c>
      <c r="D50" s="26">
        <f t="shared" si="5"/>
        <v>20</v>
      </c>
      <c r="E50" s="28">
        <v>20</v>
      </c>
      <c r="F50" s="30">
        <v>20</v>
      </c>
      <c r="G50" s="30">
        <v>6.515</v>
      </c>
      <c r="H50" s="29">
        <f t="shared" si="1"/>
        <v>32.574999999999996</v>
      </c>
      <c r="I50" s="29">
        <f t="shared" si="2"/>
        <v>32.574999999999996</v>
      </c>
      <c r="J50" s="28">
        <v>0</v>
      </c>
      <c r="K50" s="30">
        <v>0</v>
      </c>
      <c r="L50" s="34">
        <f t="shared" si="3"/>
        <v>6.515</v>
      </c>
      <c r="M50" s="34">
        <f t="shared" si="4"/>
        <v>32.574999999999996</v>
      </c>
      <c r="N50" s="54">
        <v>107</v>
      </c>
      <c r="O50" s="29"/>
      <c r="P50" s="35"/>
      <c r="Q50" s="59"/>
      <c r="R50" s="37"/>
    </row>
    <row r="51" spans="1:18" s="3" customFormat="1" ht="15.75" customHeight="1">
      <c r="A51" s="23"/>
      <c r="B51" s="24">
        <v>45</v>
      </c>
      <c r="C51" s="25" t="s">
        <v>65</v>
      </c>
      <c r="D51" s="26">
        <f t="shared" si="5"/>
        <v>160</v>
      </c>
      <c r="E51" s="28">
        <v>150</v>
      </c>
      <c r="F51" s="30">
        <v>150</v>
      </c>
      <c r="G51" s="30">
        <v>99.68</v>
      </c>
      <c r="H51" s="29">
        <f t="shared" si="1"/>
        <v>66.45333333333335</v>
      </c>
      <c r="I51" s="29">
        <f t="shared" si="2"/>
        <v>66.45333333333335</v>
      </c>
      <c r="J51" s="28">
        <v>10</v>
      </c>
      <c r="K51" s="30">
        <v>18.465</v>
      </c>
      <c r="L51" s="34">
        <f t="shared" si="3"/>
        <v>118.14500000000001</v>
      </c>
      <c r="M51" s="34">
        <f t="shared" si="4"/>
        <v>73.840625</v>
      </c>
      <c r="N51" s="54">
        <v>83</v>
      </c>
      <c r="O51" s="29">
        <v>3.24</v>
      </c>
      <c r="P51" s="35">
        <f aca="true" t="shared" si="8" ref="P51:P56">SUM(O51/L51*100)</f>
        <v>2.7423928223792795</v>
      </c>
      <c r="Q51" s="62">
        <v>81</v>
      </c>
      <c r="R51" s="37"/>
    </row>
    <row r="52" spans="1:18" s="3" customFormat="1" ht="15.75" customHeight="1">
      <c r="A52" s="23"/>
      <c r="B52" s="24">
        <v>46</v>
      </c>
      <c r="C52" s="25" t="s">
        <v>66</v>
      </c>
      <c r="D52" s="26">
        <f t="shared" si="5"/>
        <v>425</v>
      </c>
      <c r="E52" s="28">
        <v>400</v>
      </c>
      <c r="F52" s="30">
        <v>300</v>
      </c>
      <c r="G52" s="30">
        <v>399.74</v>
      </c>
      <c r="H52" s="29">
        <f t="shared" si="1"/>
        <v>99.935</v>
      </c>
      <c r="I52" s="29">
        <f t="shared" si="2"/>
        <v>133.24666666666667</v>
      </c>
      <c r="J52" s="28">
        <v>25</v>
      </c>
      <c r="K52" s="30">
        <v>10.001</v>
      </c>
      <c r="L52" s="34">
        <f t="shared" si="3"/>
        <v>409.741</v>
      </c>
      <c r="M52" s="34">
        <f t="shared" si="4"/>
        <v>96.40964705882352</v>
      </c>
      <c r="N52" s="54">
        <v>42</v>
      </c>
      <c r="O52" s="29">
        <v>16.2</v>
      </c>
      <c r="P52" s="35">
        <f t="shared" si="8"/>
        <v>3.9537171042194945</v>
      </c>
      <c r="Q52" s="62">
        <v>80</v>
      </c>
      <c r="R52" s="37"/>
    </row>
    <row r="53" spans="1:18" s="3" customFormat="1" ht="15.75" customHeight="1">
      <c r="A53" s="23"/>
      <c r="B53" s="24">
        <v>47</v>
      </c>
      <c r="C53" s="25" t="s">
        <v>67</v>
      </c>
      <c r="D53" s="26">
        <f t="shared" si="5"/>
        <v>745</v>
      </c>
      <c r="E53" s="28">
        <v>700</v>
      </c>
      <c r="F53" s="30">
        <v>600</v>
      </c>
      <c r="G53" s="30">
        <v>654.215</v>
      </c>
      <c r="H53" s="29">
        <f t="shared" si="1"/>
        <v>93.45928571428573</v>
      </c>
      <c r="I53" s="29">
        <f t="shared" si="2"/>
        <v>109.03583333333333</v>
      </c>
      <c r="J53" s="28">
        <v>45</v>
      </c>
      <c r="K53" s="30">
        <v>44.964</v>
      </c>
      <c r="L53" s="34">
        <f t="shared" si="3"/>
        <v>699.1790000000001</v>
      </c>
      <c r="M53" s="34">
        <f t="shared" si="4"/>
        <v>93.84953020134229</v>
      </c>
      <c r="N53" s="54">
        <v>49</v>
      </c>
      <c r="O53" s="29">
        <v>28.445</v>
      </c>
      <c r="P53" s="35">
        <f t="shared" si="8"/>
        <v>4.06834301373468</v>
      </c>
      <c r="Q53" s="62">
        <v>79</v>
      </c>
      <c r="R53" s="37"/>
    </row>
    <row r="54" spans="1:18" s="3" customFormat="1" ht="15.75" customHeight="1">
      <c r="A54" s="23"/>
      <c r="B54" s="24">
        <v>48</v>
      </c>
      <c r="C54" s="25" t="s">
        <v>68</v>
      </c>
      <c r="D54" s="26">
        <f t="shared" si="5"/>
        <v>145</v>
      </c>
      <c r="E54" s="28">
        <v>130</v>
      </c>
      <c r="F54" s="30">
        <v>80</v>
      </c>
      <c r="G54" s="30">
        <v>128.659</v>
      </c>
      <c r="H54" s="29">
        <f t="shared" si="1"/>
        <v>98.96846153846153</v>
      </c>
      <c r="I54" s="29">
        <f t="shared" si="2"/>
        <v>160.82375</v>
      </c>
      <c r="J54" s="28">
        <v>15</v>
      </c>
      <c r="K54" s="30">
        <v>6.67</v>
      </c>
      <c r="L54" s="34">
        <f t="shared" si="3"/>
        <v>135.32899999999998</v>
      </c>
      <c r="M54" s="34">
        <f t="shared" si="4"/>
        <v>93.3303448275862</v>
      </c>
      <c r="N54" s="54">
        <v>52</v>
      </c>
      <c r="O54" s="29">
        <v>112.721</v>
      </c>
      <c r="P54" s="35">
        <f t="shared" si="8"/>
        <v>83.2940463610904</v>
      </c>
      <c r="Q54" s="62">
        <v>7</v>
      </c>
      <c r="R54" s="37"/>
    </row>
    <row r="55" spans="1:18" s="3" customFormat="1" ht="15.75" customHeight="1">
      <c r="A55" s="23"/>
      <c r="B55" s="24">
        <v>49</v>
      </c>
      <c r="C55" s="25" t="s">
        <v>69</v>
      </c>
      <c r="D55" s="26">
        <f t="shared" si="5"/>
        <v>535</v>
      </c>
      <c r="E55" s="28">
        <v>500</v>
      </c>
      <c r="F55" s="30">
        <v>450</v>
      </c>
      <c r="G55" s="30">
        <v>499.47</v>
      </c>
      <c r="H55" s="29">
        <f t="shared" si="1"/>
        <v>99.894</v>
      </c>
      <c r="I55" s="29">
        <f t="shared" si="2"/>
        <v>110.99333333333334</v>
      </c>
      <c r="J55" s="28">
        <v>35</v>
      </c>
      <c r="K55" s="30">
        <v>7.8</v>
      </c>
      <c r="L55" s="34">
        <f t="shared" si="3"/>
        <v>507.27000000000004</v>
      </c>
      <c r="M55" s="34">
        <f t="shared" si="4"/>
        <v>94.81682242990655</v>
      </c>
      <c r="N55" s="54">
        <v>47</v>
      </c>
      <c r="O55" s="29">
        <v>47.29</v>
      </c>
      <c r="P55" s="35">
        <f t="shared" si="8"/>
        <v>9.322451554399038</v>
      </c>
      <c r="Q55" s="62">
        <v>74</v>
      </c>
      <c r="R55" s="37"/>
    </row>
    <row r="56" spans="1:18" s="2" customFormat="1" ht="15.75" customHeight="1">
      <c r="A56" s="17"/>
      <c r="B56" s="18">
        <v>50</v>
      </c>
      <c r="C56" s="19" t="s">
        <v>70</v>
      </c>
      <c r="D56" s="20">
        <f t="shared" si="5"/>
        <v>975</v>
      </c>
      <c r="E56" s="20">
        <v>900</v>
      </c>
      <c r="F56" s="21">
        <v>700</v>
      </c>
      <c r="G56" s="22">
        <f>SUM(G57:G60)</f>
        <v>564</v>
      </c>
      <c r="H56" s="22">
        <f t="shared" si="1"/>
        <v>62.66666666666667</v>
      </c>
      <c r="I56" s="22">
        <f t="shared" si="2"/>
        <v>80.57142857142857</v>
      </c>
      <c r="J56" s="21">
        <v>75</v>
      </c>
      <c r="K56" s="22">
        <f>SUM(K57:K60)</f>
        <v>68.99000000000001</v>
      </c>
      <c r="L56" s="32">
        <f t="shared" si="3"/>
        <v>632.99</v>
      </c>
      <c r="M56" s="32">
        <f t="shared" si="4"/>
        <v>64.92205128205129</v>
      </c>
      <c r="N56" s="53">
        <v>14</v>
      </c>
      <c r="O56" s="22">
        <f>SUM(O57:O60)</f>
        <v>142.813</v>
      </c>
      <c r="P56" s="33">
        <f t="shared" si="8"/>
        <v>22.561651842841115</v>
      </c>
      <c r="Q56" s="58">
        <v>10</v>
      </c>
      <c r="R56" s="36"/>
    </row>
    <row r="57" spans="1:18" s="3" customFormat="1" ht="15.75" customHeight="1">
      <c r="A57" s="23"/>
      <c r="B57" s="24">
        <v>51</v>
      </c>
      <c r="C57" s="25" t="s">
        <v>71</v>
      </c>
      <c r="D57" s="26">
        <f t="shared" si="5"/>
        <v>21</v>
      </c>
      <c r="E57" s="28">
        <v>20</v>
      </c>
      <c r="F57" s="31">
        <v>20</v>
      </c>
      <c r="G57" s="30">
        <v>19.96</v>
      </c>
      <c r="H57" s="29">
        <f t="shared" si="1"/>
        <v>99.8</v>
      </c>
      <c r="I57" s="29">
        <f t="shared" si="2"/>
        <v>99.8</v>
      </c>
      <c r="J57" s="28">
        <v>1</v>
      </c>
      <c r="K57" s="30">
        <v>0.7</v>
      </c>
      <c r="L57" s="34">
        <f t="shared" si="3"/>
        <v>20.66</v>
      </c>
      <c r="M57" s="34">
        <f t="shared" si="4"/>
        <v>98.38095238095238</v>
      </c>
      <c r="N57" s="54">
        <v>37</v>
      </c>
      <c r="O57" s="29"/>
      <c r="P57" s="35"/>
      <c r="Q57" s="59"/>
      <c r="R57" s="37"/>
    </row>
    <row r="58" spans="1:18" s="3" customFormat="1" ht="15.75" customHeight="1">
      <c r="A58" s="23"/>
      <c r="B58" s="24">
        <v>52</v>
      </c>
      <c r="C58" s="25" t="s">
        <v>72</v>
      </c>
      <c r="D58" s="26">
        <f t="shared" si="5"/>
        <v>175</v>
      </c>
      <c r="E58" s="28">
        <v>160</v>
      </c>
      <c r="F58" s="31">
        <v>100</v>
      </c>
      <c r="G58" s="30">
        <v>110.377</v>
      </c>
      <c r="H58" s="29">
        <f t="shared" si="1"/>
        <v>68.985625</v>
      </c>
      <c r="I58" s="29">
        <f t="shared" si="2"/>
        <v>110.377</v>
      </c>
      <c r="J58" s="28">
        <v>15</v>
      </c>
      <c r="K58" s="30">
        <v>15</v>
      </c>
      <c r="L58" s="34">
        <f t="shared" si="3"/>
        <v>125.377</v>
      </c>
      <c r="M58" s="34">
        <f t="shared" si="4"/>
        <v>71.64399999999999</v>
      </c>
      <c r="N58" s="54">
        <v>85</v>
      </c>
      <c r="O58" s="29"/>
      <c r="P58" s="35"/>
      <c r="Q58" s="59"/>
      <c r="R58" s="37"/>
    </row>
    <row r="59" spans="1:18" s="3" customFormat="1" ht="15.75" customHeight="1">
      <c r="A59" s="23"/>
      <c r="B59" s="24">
        <v>53</v>
      </c>
      <c r="C59" s="25" t="s">
        <v>73</v>
      </c>
      <c r="D59" s="26">
        <f t="shared" si="5"/>
        <v>129</v>
      </c>
      <c r="E59" s="28">
        <v>120</v>
      </c>
      <c r="F59" s="31">
        <v>80</v>
      </c>
      <c r="G59" s="30">
        <v>115.543</v>
      </c>
      <c r="H59" s="29">
        <f t="shared" si="1"/>
        <v>96.28583333333334</v>
      </c>
      <c r="I59" s="29">
        <f t="shared" si="2"/>
        <v>144.42875</v>
      </c>
      <c r="J59" s="28">
        <v>9</v>
      </c>
      <c r="K59" s="30">
        <v>3.7</v>
      </c>
      <c r="L59" s="34">
        <f t="shared" si="3"/>
        <v>119.24300000000001</v>
      </c>
      <c r="M59" s="34">
        <f t="shared" si="4"/>
        <v>92.43643410852714</v>
      </c>
      <c r="N59" s="54">
        <v>53</v>
      </c>
      <c r="O59" s="29"/>
      <c r="P59" s="35"/>
      <c r="Q59" s="59"/>
      <c r="R59" s="37"/>
    </row>
    <row r="60" spans="1:18" s="3" customFormat="1" ht="15.75" customHeight="1">
      <c r="A60" s="23"/>
      <c r="B60" s="24">
        <v>54</v>
      </c>
      <c r="C60" s="25" t="s">
        <v>74</v>
      </c>
      <c r="D60" s="26">
        <f t="shared" si="5"/>
        <v>650</v>
      </c>
      <c r="E60" s="28">
        <v>600</v>
      </c>
      <c r="F60" s="31">
        <v>500</v>
      </c>
      <c r="G60" s="30">
        <v>318.12</v>
      </c>
      <c r="H60" s="29">
        <f t="shared" si="1"/>
        <v>53.02</v>
      </c>
      <c r="I60" s="29">
        <f t="shared" si="2"/>
        <v>63.624</v>
      </c>
      <c r="J60" s="28">
        <v>50</v>
      </c>
      <c r="K60" s="30">
        <v>49.59</v>
      </c>
      <c r="L60" s="34">
        <f t="shared" si="3"/>
        <v>367.71000000000004</v>
      </c>
      <c r="M60" s="34">
        <f t="shared" si="4"/>
        <v>56.57076923076924</v>
      </c>
      <c r="N60" s="54">
        <v>98</v>
      </c>
      <c r="O60" s="29">
        <v>142.813</v>
      </c>
      <c r="P60" s="35">
        <f>SUM(O60/L60*100)</f>
        <v>38.83848685105109</v>
      </c>
      <c r="Q60" s="62">
        <v>49</v>
      </c>
      <c r="R60" s="37"/>
    </row>
    <row r="61" spans="1:18" s="2" customFormat="1" ht="15.75" customHeight="1">
      <c r="A61" s="17"/>
      <c r="B61" s="18">
        <v>55</v>
      </c>
      <c r="C61" s="19" t="s">
        <v>75</v>
      </c>
      <c r="D61" s="20">
        <f t="shared" si="5"/>
        <v>720</v>
      </c>
      <c r="E61" s="20">
        <v>650</v>
      </c>
      <c r="F61" s="21">
        <v>550</v>
      </c>
      <c r="G61" s="22">
        <f>SUM(G62:G65)</f>
        <v>528.2439999999999</v>
      </c>
      <c r="H61" s="22">
        <f t="shared" si="1"/>
        <v>81.26830769230769</v>
      </c>
      <c r="I61" s="22">
        <f t="shared" si="2"/>
        <v>96.04436363636361</v>
      </c>
      <c r="J61" s="21">
        <v>70</v>
      </c>
      <c r="K61" s="22">
        <f>SUM(K62:K65)</f>
        <v>38.499</v>
      </c>
      <c r="L61" s="32">
        <f t="shared" si="3"/>
        <v>566.7429999999999</v>
      </c>
      <c r="M61" s="32">
        <f t="shared" si="4"/>
        <v>78.71430555555554</v>
      </c>
      <c r="N61" s="53">
        <v>11</v>
      </c>
      <c r="O61" s="22">
        <f>SUM(O62:O65)</f>
        <v>118.651</v>
      </c>
      <c r="P61" s="33">
        <f>SUM(O61/L61*100)</f>
        <v>20.935591617364484</v>
      </c>
      <c r="Q61" s="58">
        <v>12</v>
      </c>
      <c r="R61" s="36"/>
    </row>
    <row r="62" spans="1:18" s="3" customFormat="1" ht="15.75" customHeight="1">
      <c r="A62" s="23"/>
      <c r="B62" s="24">
        <v>56</v>
      </c>
      <c r="C62" s="25" t="s">
        <v>76</v>
      </c>
      <c r="D62" s="26">
        <f t="shared" si="5"/>
        <v>55</v>
      </c>
      <c r="E62" s="28">
        <v>50</v>
      </c>
      <c r="F62" s="31">
        <v>40</v>
      </c>
      <c r="G62" s="30">
        <v>49.967</v>
      </c>
      <c r="H62" s="29">
        <f t="shared" si="1"/>
        <v>99.934</v>
      </c>
      <c r="I62" s="29">
        <f t="shared" si="2"/>
        <v>124.91749999999999</v>
      </c>
      <c r="J62" s="28">
        <v>5</v>
      </c>
      <c r="K62" s="30">
        <v>0.303</v>
      </c>
      <c r="L62" s="34">
        <f t="shared" si="3"/>
        <v>50.269999999999996</v>
      </c>
      <c r="M62" s="34">
        <f t="shared" si="4"/>
        <v>91.39999999999999</v>
      </c>
      <c r="N62" s="54">
        <v>55</v>
      </c>
      <c r="O62" s="29"/>
      <c r="P62" s="35"/>
      <c r="Q62" s="59"/>
      <c r="R62" s="37"/>
    </row>
    <row r="63" spans="1:18" s="3" customFormat="1" ht="15.75" customHeight="1">
      <c r="A63" s="23"/>
      <c r="B63" s="24">
        <v>57</v>
      </c>
      <c r="C63" s="25" t="s">
        <v>77</v>
      </c>
      <c r="D63" s="26">
        <f t="shared" si="5"/>
        <v>248</v>
      </c>
      <c r="E63" s="28">
        <v>220</v>
      </c>
      <c r="F63" s="31">
        <v>150</v>
      </c>
      <c r="G63" s="30">
        <v>202.767</v>
      </c>
      <c r="H63" s="29">
        <f t="shared" si="1"/>
        <v>92.16681818181817</v>
      </c>
      <c r="I63" s="29">
        <f t="shared" si="2"/>
        <v>135.178</v>
      </c>
      <c r="J63" s="28">
        <v>28</v>
      </c>
      <c r="K63" s="30">
        <v>9.579</v>
      </c>
      <c r="L63" s="34">
        <f t="shared" si="3"/>
        <v>212.346</v>
      </c>
      <c r="M63" s="34">
        <f t="shared" si="4"/>
        <v>85.6233870967742</v>
      </c>
      <c r="N63" s="54">
        <v>69</v>
      </c>
      <c r="O63" s="29"/>
      <c r="P63" s="35"/>
      <c r="Q63" s="59"/>
      <c r="R63" s="37"/>
    </row>
    <row r="64" spans="1:18" s="3" customFormat="1" ht="15.75" customHeight="1">
      <c r="A64" s="23"/>
      <c r="B64" s="24">
        <v>58</v>
      </c>
      <c r="C64" s="25" t="s">
        <v>78</v>
      </c>
      <c r="D64" s="26">
        <f t="shared" si="5"/>
        <v>330</v>
      </c>
      <c r="E64" s="28">
        <v>300</v>
      </c>
      <c r="F64" s="31">
        <v>300</v>
      </c>
      <c r="G64" s="30">
        <v>200.565</v>
      </c>
      <c r="H64" s="29">
        <f t="shared" si="1"/>
        <v>66.855</v>
      </c>
      <c r="I64" s="29">
        <f t="shared" si="2"/>
        <v>66.855</v>
      </c>
      <c r="J64" s="28">
        <v>30</v>
      </c>
      <c r="K64" s="30">
        <v>26.594</v>
      </c>
      <c r="L64" s="34">
        <f t="shared" si="3"/>
        <v>227.159</v>
      </c>
      <c r="M64" s="34">
        <f t="shared" si="4"/>
        <v>68.8360606060606</v>
      </c>
      <c r="N64" s="54">
        <v>89</v>
      </c>
      <c r="O64" s="29">
        <v>100.012</v>
      </c>
      <c r="P64" s="35">
        <f>SUM(O64/L64*100)</f>
        <v>44.02731126655779</v>
      </c>
      <c r="Q64" s="62">
        <v>44</v>
      </c>
      <c r="R64" s="37"/>
    </row>
    <row r="65" spans="1:18" s="3" customFormat="1" ht="15.75" customHeight="1">
      <c r="A65" s="23"/>
      <c r="B65" s="24">
        <v>59</v>
      </c>
      <c r="C65" s="25" t="s">
        <v>79</v>
      </c>
      <c r="D65" s="26">
        <f t="shared" si="5"/>
        <v>87</v>
      </c>
      <c r="E65" s="28">
        <v>80</v>
      </c>
      <c r="F65" s="31">
        <v>60</v>
      </c>
      <c r="G65" s="30">
        <v>74.945</v>
      </c>
      <c r="H65" s="29">
        <f t="shared" si="1"/>
        <v>93.68124999999999</v>
      </c>
      <c r="I65" s="29">
        <f t="shared" si="2"/>
        <v>124.90833333333333</v>
      </c>
      <c r="J65" s="28">
        <v>7</v>
      </c>
      <c r="K65" s="30">
        <v>2.023</v>
      </c>
      <c r="L65" s="34">
        <f t="shared" si="3"/>
        <v>76.96799999999999</v>
      </c>
      <c r="M65" s="34">
        <f t="shared" si="4"/>
        <v>88.46896551724137</v>
      </c>
      <c r="N65" s="54">
        <v>59</v>
      </c>
      <c r="O65" s="29">
        <v>18.639</v>
      </c>
      <c r="P65" s="35">
        <f>SUM(O65/L65*100)</f>
        <v>24.21655753040225</v>
      </c>
      <c r="Q65" s="62">
        <v>62</v>
      </c>
      <c r="R65" s="37"/>
    </row>
    <row r="66" spans="1:18" s="2" customFormat="1" ht="15.75" customHeight="1">
      <c r="A66" s="17"/>
      <c r="B66" s="18">
        <v>60</v>
      </c>
      <c r="C66" s="19" t="s">
        <v>80</v>
      </c>
      <c r="D66" s="20">
        <f t="shared" si="5"/>
        <v>2580</v>
      </c>
      <c r="E66" s="20">
        <v>2400</v>
      </c>
      <c r="F66" s="21">
        <v>2100</v>
      </c>
      <c r="G66" s="22">
        <f>SUM(G67:G70)</f>
        <v>2506.939</v>
      </c>
      <c r="H66" s="22">
        <f t="shared" si="1"/>
        <v>104.45579166666666</v>
      </c>
      <c r="I66" s="22">
        <f t="shared" si="2"/>
        <v>119.37804761904762</v>
      </c>
      <c r="J66" s="21">
        <v>180</v>
      </c>
      <c r="K66" s="22">
        <f>SUM(K67:K70)</f>
        <v>156.715</v>
      </c>
      <c r="L66" s="32">
        <f t="shared" si="3"/>
        <v>2663.654</v>
      </c>
      <c r="M66" s="32">
        <f t="shared" si="4"/>
        <v>103.24240310077519</v>
      </c>
      <c r="N66" s="53">
        <v>3</v>
      </c>
      <c r="O66" s="22">
        <f>SUM(O67:O70)</f>
        <v>1491.561</v>
      </c>
      <c r="P66" s="33">
        <f aca="true" t="shared" si="9" ref="P66:P75">SUM(O66/L66*100)</f>
        <v>55.9967998846697</v>
      </c>
      <c r="Q66" s="58">
        <v>2</v>
      </c>
      <c r="R66" s="36"/>
    </row>
    <row r="67" spans="1:18" s="3" customFormat="1" ht="15.75" customHeight="1">
      <c r="A67" s="23"/>
      <c r="B67" s="24">
        <v>61</v>
      </c>
      <c r="C67" s="25" t="s">
        <v>81</v>
      </c>
      <c r="D67" s="26">
        <f t="shared" si="5"/>
        <v>535</v>
      </c>
      <c r="E67" s="28">
        <v>500</v>
      </c>
      <c r="F67" s="38">
        <v>500</v>
      </c>
      <c r="G67" s="30">
        <v>548.429</v>
      </c>
      <c r="H67" s="29">
        <f t="shared" si="1"/>
        <v>109.68579999999999</v>
      </c>
      <c r="I67" s="29">
        <f t="shared" si="2"/>
        <v>109.68579999999999</v>
      </c>
      <c r="J67" s="28">
        <v>35</v>
      </c>
      <c r="K67" s="30">
        <v>27.945</v>
      </c>
      <c r="L67" s="34">
        <f t="shared" si="3"/>
        <v>576.374</v>
      </c>
      <c r="M67" s="34">
        <f t="shared" si="4"/>
        <v>107.73345794392523</v>
      </c>
      <c r="N67" s="54">
        <v>10</v>
      </c>
      <c r="O67" s="29">
        <v>444.006</v>
      </c>
      <c r="P67" s="35">
        <f t="shared" si="9"/>
        <v>77.0343561645737</v>
      </c>
      <c r="Q67" s="62">
        <v>10</v>
      </c>
      <c r="R67" s="37"/>
    </row>
    <row r="68" spans="1:18" s="3" customFormat="1" ht="15.75" customHeight="1">
      <c r="A68" s="23"/>
      <c r="B68" s="24">
        <v>62</v>
      </c>
      <c r="C68" s="25" t="s">
        <v>82</v>
      </c>
      <c r="D68" s="26">
        <f t="shared" si="5"/>
        <v>540</v>
      </c>
      <c r="E68" s="28">
        <v>500</v>
      </c>
      <c r="F68" s="38">
        <v>400</v>
      </c>
      <c r="G68" s="30">
        <v>509.325</v>
      </c>
      <c r="H68" s="29">
        <f t="shared" si="1"/>
        <v>101.86500000000001</v>
      </c>
      <c r="I68" s="29">
        <f t="shared" si="2"/>
        <v>127.33125000000001</v>
      </c>
      <c r="J68" s="28">
        <v>40</v>
      </c>
      <c r="K68" s="30">
        <v>24.042</v>
      </c>
      <c r="L68" s="34">
        <f t="shared" si="3"/>
        <v>533.367</v>
      </c>
      <c r="M68" s="34">
        <f t="shared" si="4"/>
        <v>98.77166666666666</v>
      </c>
      <c r="N68" s="54">
        <v>36</v>
      </c>
      <c r="O68" s="29">
        <v>174.227</v>
      </c>
      <c r="P68" s="35">
        <f t="shared" si="9"/>
        <v>32.66550049028155</v>
      </c>
      <c r="Q68" s="62">
        <v>53</v>
      </c>
      <c r="R68" s="37"/>
    </row>
    <row r="69" spans="1:18" s="3" customFormat="1" ht="15.75" customHeight="1">
      <c r="A69" s="23"/>
      <c r="B69" s="24">
        <v>63</v>
      </c>
      <c r="C69" s="25" t="s">
        <v>83</v>
      </c>
      <c r="D69" s="26">
        <f t="shared" si="5"/>
        <v>1030</v>
      </c>
      <c r="E69" s="28">
        <v>950</v>
      </c>
      <c r="F69" s="38">
        <v>800</v>
      </c>
      <c r="G69" s="30">
        <v>949.975</v>
      </c>
      <c r="H69" s="29">
        <f t="shared" si="1"/>
        <v>99.99736842105264</v>
      </c>
      <c r="I69" s="29">
        <f t="shared" si="2"/>
        <v>118.746875</v>
      </c>
      <c r="J69" s="28">
        <v>80</v>
      </c>
      <c r="K69" s="30">
        <v>80</v>
      </c>
      <c r="L69" s="34">
        <f t="shared" si="3"/>
        <v>1029.975</v>
      </c>
      <c r="M69" s="34">
        <f t="shared" si="4"/>
        <v>99.99757281553397</v>
      </c>
      <c r="N69" s="54">
        <v>26</v>
      </c>
      <c r="O69" s="29">
        <v>704.309</v>
      </c>
      <c r="P69" s="35">
        <f t="shared" si="9"/>
        <v>68.3811743003471</v>
      </c>
      <c r="Q69" s="62">
        <v>17</v>
      </c>
      <c r="R69" s="37"/>
    </row>
    <row r="70" spans="1:18" s="3" customFormat="1" ht="15.75" customHeight="1">
      <c r="A70" s="23"/>
      <c r="B70" s="24">
        <v>64</v>
      </c>
      <c r="C70" s="25" t="s">
        <v>84</v>
      </c>
      <c r="D70" s="26">
        <f t="shared" si="5"/>
        <v>475</v>
      </c>
      <c r="E70" s="28">
        <v>450</v>
      </c>
      <c r="F70" s="38">
        <v>400</v>
      </c>
      <c r="G70" s="30">
        <v>499.21</v>
      </c>
      <c r="H70" s="29">
        <f t="shared" si="1"/>
        <v>110.93555555555554</v>
      </c>
      <c r="I70" s="29">
        <f t="shared" si="2"/>
        <v>124.8025</v>
      </c>
      <c r="J70" s="28">
        <v>25</v>
      </c>
      <c r="K70" s="30">
        <v>24.728</v>
      </c>
      <c r="L70" s="34">
        <f t="shared" si="3"/>
        <v>523.938</v>
      </c>
      <c r="M70" s="34">
        <f t="shared" si="4"/>
        <v>110.30273684210525</v>
      </c>
      <c r="N70" s="54">
        <v>9</v>
      </c>
      <c r="O70" s="29">
        <v>169.019</v>
      </c>
      <c r="P70" s="35">
        <f t="shared" si="9"/>
        <v>32.2593512972909</v>
      </c>
      <c r="Q70" s="62">
        <v>54</v>
      </c>
      <c r="R70" s="37"/>
    </row>
    <row r="71" spans="1:18" s="2" customFormat="1" ht="15.75" customHeight="1">
      <c r="A71" s="17"/>
      <c r="B71" s="18">
        <v>65</v>
      </c>
      <c r="C71" s="19" t="s">
        <v>85</v>
      </c>
      <c r="D71" s="20">
        <f t="shared" si="5"/>
        <v>5460</v>
      </c>
      <c r="E71" s="20">
        <v>4800</v>
      </c>
      <c r="F71" s="21">
        <v>4000</v>
      </c>
      <c r="G71" s="22">
        <f>SUM(G72:G76)</f>
        <v>5297.289000000001</v>
      </c>
      <c r="H71" s="22">
        <f t="shared" si="1"/>
        <v>110.36018750000001</v>
      </c>
      <c r="I71" s="22">
        <f t="shared" si="2"/>
        <v>132.43222500000002</v>
      </c>
      <c r="J71" s="21">
        <v>660</v>
      </c>
      <c r="K71" s="22">
        <f>SUM(K72:K76)</f>
        <v>659.862</v>
      </c>
      <c r="L71" s="32">
        <f t="shared" si="3"/>
        <v>5957.151000000001</v>
      </c>
      <c r="M71" s="32">
        <f t="shared" si="4"/>
        <v>109.10532967032968</v>
      </c>
      <c r="N71" s="53">
        <v>1</v>
      </c>
      <c r="O71" s="22">
        <f>SUM(O72:O76)</f>
        <v>2904.2729999999997</v>
      </c>
      <c r="P71" s="33">
        <f t="shared" si="9"/>
        <v>48.752717532256604</v>
      </c>
      <c r="Q71" s="58">
        <v>5</v>
      </c>
      <c r="R71" s="36"/>
    </row>
    <row r="72" spans="1:18" s="3" customFormat="1" ht="15.75" customHeight="1">
      <c r="A72" s="23"/>
      <c r="B72" s="24">
        <v>66</v>
      </c>
      <c r="C72" s="25" t="s">
        <v>86</v>
      </c>
      <c r="D72" s="26">
        <f t="shared" si="5"/>
        <v>1560</v>
      </c>
      <c r="E72" s="28">
        <v>1300</v>
      </c>
      <c r="F72" s="31">
        <v>1050</v>
      </c>
      <c r="G72" s="30">
        <v>1972.354</v>
      </c>
      <c r="H72" s="29">
        <f aca="true" t="shared" si="10" ref="H72:H131">SUM(G72/E72*100)</f>
        <v>151.71953846153846</v>
      </c>
      <c r="I72" s="29">
        <f aca="true" t="shared" si="11" ref="I72:I131">SUM(G72/F72*100)</f>
        <v>187.84323809523812</v>
      </c>
      <c r="J72" s="28">
        <v>260</v>
      </c>
      <c r="K72" s="30">
        <v>260</v>
      </c>
      <c r="L72" s="34">
        <f aca="true" t="shared" si="12" ref="L72:L131">SUM(G72+K72)</f>
        <v>2232.3540000000003</v>
      </c>
      <c r="M72" s="34">
        <f aca="true" t="shared" si="13" ref="M72:M131">SUM(L72/D72*100)</f>
        <v>143.0996153846154</v>
      </c>
      <c r="N72" s="54">
        <v>3</v>
      </c>
      <c r="O72" s="29">
        <v>1523.695</v>
      </c>
      <c r="P72" s="35">
        <f t="shared" si="9"/>
        <v>68.25507961550899</v>
      </c>
      <c r="Q72" s="62">
        <v>18</v>
      </c>
      <c r="R72" s="37"/>
    </row>
    <row r="73" spans="1:18" s="3" customFormat="1" ht="15.75" customHeight="1">
      <c r="A73" s="23"/>
      <c r="B73" s="24">
        <v>67</v>
      </c>
      <c r="C73" s="25" t="s">
        <v>87</v>
      </c>
      <c r="D73" s="26">
        <f t="shared" si="5"/>
        <v>885</v>
      </c>
      <c r="E73" s="28">
        <v>800</v>
      </c>
      <c r="F73" s="31">
        <v>600</v>
      </c>
      <c r="G73" s="30">
        <v>640.99</v>
      </c>
      <c r="H73" s="29">
        <f t="shared" si="10"/>
        <v>80.12375</v>
      </c>
      <c r="I73" s="29">
        <f t="shared" si="11"/>
        <v>106.83166666666666</v>
      </c>
      <c r="J73" s="28">
        <v>85</v>
      </c>
      <c r="K73" s="30">
        <v>85</v>
      </c>
      <c r="L73" s="34">
        <f t="shared" si="12"/>
        <v>725.99</v>
      </c>
      <c r="M73" s="34">
        <f t="shared" si="13"/>
        <v>82.03276836158192</v>
      </c>
      <c r="N73" s="54">
        <v>77</v>
      </c>
      <c r="O73" s="29">
        <v>221.911</v>
      </c>
      <c r="P73" s="35">
        <f t="shared" si="9"/>
        <v>30.566674472100164</v>
      </c>
      <c r="Q73" s="62">
        <v>57</v>
      </c>
      <c r="R73" s="37"/>
    </row>
    <row r="74" spans="1:18" s="3" customFormat="1" ht="15.75" customHeight="1">
      <c r="A74" s="23"/>
      <c r="B74" s="24">
        <v>68</v>
      </c>
      <c r="C74" s="25" t="s">
        <v>88</v>
      </c>
      <c r="D74" s="26">
        <f t="shared" si="5"/>
        <v>555</v>
      </c>
      <c r="E74" s="28">
        <v>500</v>
      </c>
      <c r="F74" s="31">
        <v>400</v>
      </c>
      <c r="G74" s="30">
        <v>407.495</v>
      </c>
      <c r="H74" s="29">
        <f t="shared" si="10"/>
        <v>81.499</v>
      </c>
      <c r="I74" s="29">
        <f t="shared" si="11"/>
        <v>101.87375</v>
      </c>
      <c r="J74" s="28">
        <v>55</v>
      </c>
      <c r="K74" s="30">
        <v>54.952</v>
      </c>
      <c r="L74" s="34">
        <f t="shared" si="12"/>
        <v>462.447</v>
      </c>
      <c r="M74" s="34">
        <f t="shared" si="13"/>
        <v>83.3237837837838</v>
      </c>
      <c r="N74" s="54">
        <v>73</v>
      </c>
      <c r="O74" s="29">
        <v>35.489</v>
      </c>
      <c r="P74" s="35">
        <f t="shared" si="9"/>
        <v>7.674176716466967</v>
      </c>
      <c r="Q74" s="62">
        <v>76</v>
      </c>
      <c r="R74" s="37"/>
    </row>
    <row r="75" spans="1:18" s="3" customFormat="1" ht="15.75" customHeight="1">
      <c r="A75" s="23"/>
      <c r="B75" s="24">
        <v>69</v>
      </c>
      <c r="C75" s="25" t="s">
        <v>89</v>
      </c>
      <c r="D75" s="26">
        <f t="shared" si="5"/>
        <v>1130</v>
      </c>
      <c r="E75" s="28">
        <v>1000</v>
      </c>
      <c r="F75" s="31">
        <v>900</v>
      </c>
      <c r="G75" s="30">
        <v>1083.72</v>
      </c>
      <c r="H75" s="29">
        <f t="shared" si="10"/>
        <v>108.372</v>
      </c>
      <c r="I75" s="29">
        <f t="shared" si="11"/>
        <v>120.41333333333333</v>
      </c>
      <c r="J75" s="28">
        <v>130</v>
      </c>
      <c r="K75" s="30">
        <v>129.91</v>
      </c>
      <c r="L75" s="34">
        <f t="shared" si="12"/>
        <v>1213.63</v>
      </c>
      <c r="M75" s="34">
        <f t="shared" si="13"/>
        <v>107.40088495575222</v>
      </c>
      <c r="N75" s="54">
        <v>12</v>
      </c>
      <c r="O75" s="29">
        <v>303.931</v>
      </c>
      <c r="P75" s="35">
        <f t="shared" si="9"/>
        <v>25.043135057637002</v>
      </c>
      <c r="Q75" s="62">
        <v>61</v>
      </c>
      <c r="R75" s="37"/>
    </row>
    <row r="76" spans="1:18" s="3" customFormat="1" ht="15.75" customHeight="1">
      <c r="A76" s="23"/>
      <c r="B76" s="24">
        <v>70</v>
      </c>
      <c r="C76" s="25" t="s">
        <v>90</v>
      </c>
      <c r="D76" s="26">
        <f t="shared" si="5"/>
        <v>1330</v>
      </c>
      <c r="E76" s="28">
        <v>1200</v>
      </c>
      <c r="F76" s="31">
        <v>1050</v>
      </c>
      <c r="G76" s="30">
        <v>1192.73</v>
      </c>
      <c r="H76" s="29">
        <f t="shared" si="10"/>
        <v>99.39416666666668</v>
      </c>
      <c r="I76" s="29">
        <f t="shared" si="11"/>
        <v>113.59333333333335</v>
      </c>
      <c r="J76" s="28">
        <v>130</v>
      </c>
      <c r="K76" s="30">
        <v>130</v>
      </c>
      <c r="L76" s="34">
        <f t="shared" si="12"/>
        <v>1322.73</v>
      </c>
      <c r="M76" s="34">
        <f t="shared" si="13"/>
        <v>99.45338345864661</v>
      </c>
      <c r="N76" s="54">
        <v>31</v>
      </c>
      <c r="O76" s="29">
        <v>819.247</v>
      </c>
      <c r="P76" s="35">
        <f>SUM(O76/L76*100)</f>
        <v>61.93607160947434</v>
      </c>
      <c r="Q76" s="62">
        <v>23</v>
      </c>
      <c r="R76" s="37"/>
    </row>
    <row r="77" spans="1:20" s="2" customFormat="1" ht="15.75" customHeight="1">
      <c r="A77" s="17"/>
      <c r="B77" s="18">
        <v>71</v>
      </c>
      <c r="C77" s="19" t="s">
        <v>91</v>
      </c>
      <c r="D77" s="20">
        <f t="shared" si="5"/>
        <v>3250</v>
      </c>
      <c r="E77" s="20">
        <v>3050</v>
      </c>
      <c r="F77" s="21">
        <v>2650</v>
      </c>
      <c r="G77" s="22">
        <f>SUM(G78:G84)</f>
        <v>2792.969</v>
      </c>
      <c r="H77" s="22">
        <f t="shared" si="10"/>
        <v>91.57275409836065</v>
      </c>
      <c r="I77" s="22">
        <f t="shared" si="11"/>
        <v>105.3950566037736</v>
      </c>
      <c r="J77" s="21">
        <v>200</v>
      </c>
      <c r="K77" s="22">
        <f>SUM(K78:K84)</f>
        <v>227.18300000000002</v>
      </c>
      <c r="L77" s="32">
        <f t="shared" si="12"/>
        <v>3020.152</v>
      </c>
      <c r="M77" s="32">
        <f t="shared" si="13"/>
        <v>92.92775384615385</v>
      </c>
      <c r="N77" s="53">
        <v>4</v>
      </c>
      <c r="O77" s="22">
        <f>SUM(O78:O84)</f>
        <v>674.48</v>
      </c>
      <c r="P77" s="33">
        <f>SUM(O77/L77*100)</f>
        <v>22.332650806979252</v>
      </c>
      <c r="Q77" s="58">
        <v>11</v>
      </c>
      <c r="R77" s="36"/>
      <c r="T77" s="17"/>
    </row>
    <row r="78" spans="1:18" s="3" customFormat="1" ht="15.75" customHeight="1">
      <c r="A78" s="23"/>
      <c r="B78" s="24">
        <v>72</v>
      </c>
      <c r="C78" s="25" t="s">
        <v>92</v>
      </c>
      <c r="D78" s="26">
        <f t="shared" si="5"/>
        <v>245</v>
      </c>
      <c r="E78" s="28">
        <v>230</v>
      </c>
      <c r="F78" s="30">
        <v>230</v>
      </c>
      <c r="G78" s="30">
        <v>227.28</v>
      </c>
      <c r="H78" s="29">
        <f t="shared" si="10"/>
        <v>98.81739130434782</v>
      </c>
      <c r="I78" s="29">
        <f t="shared" si="11"/>
        <v>98.81739130434782</v>
      </c>
      <c r="J78" s="28">
        <v>15</v>
      </c>
      <c r="K78" s="30">
        <v>33.569</v>
      </c>
      <c r="L78" s="34">
        <f t="shared" si="12"/>
        <v>260.849</v>
      </c>
      <c r="M78" s="34">
        <f t="shared" si="13"/>
        <v>106.46897959183673</v>
      </c>
      <c r="N78" s="54">
        <v>13</v>
      </c>
      <c r="O78" s="29">
        <v>16.3</v>
      </c>
      <c r="P78" s="35">
        <f>SUM(O78/L78*100)</f>
        <v>6.248825949112322</v>
      </c>
      <c r="Q78" s="62">
        <v>77</v>
      </c>
      <c r="R78" s="37"/>
    </row>
    <row r="79" spans="1:18" s="3" customFormat="1" ht="15.75" customHeight="1">
      <c r="A79" s="23"/>
      <c r="B79" s="24">
        <v>73</v>
      </c>
      <c r="C79" s="25" t="s">
        <v>93</v>
      </c>
      <c r="D79" s="26">
        <f t="shared" si="5"/>
        <v>300</v>
      </c>
      <c r="E79" s="28">
        <v>280</v>
      </c>
      <c r="F79" s="30">
        <v>280</v>
      </c>
      <c r="G79" s="30">
        <v>212.91</v>
      </c>
      <c r="H79" s="29">
        <f t="shared" si="10"/>
        <v>76.03928571428571</v>
      </c>
      <c r="I79" s="29">
        <f t="shared" si="11"/>
        <v>76.03928571428571</v>
      </c>
      <c r="J79" s="28">
        <v>20</v>
      </c>
      <c r="K79" s="30">
        <v>40.836</v>
      </c>
      <c r="L79" s="34">
        <f t="shared" si="12"/>
        <v>253.74599999999998</v>
      </c>
      <c r="M79" s="34">
        <f t="shared" si="13"/>
        <v>84.582</v>
      </c>
      <c r="N79" s="54">
        <v>70</v>
      </c>
      <c r="O79" s="29"/>
      <c r="P79" s="35"/>
      <c r="Q79" s="62"/>
      <c r="R79" s="37"/>
    </row>
    <row r="80" spans="1:18" s="3" customFormat="1" ht="15.75" customHeight="1">
      <c r="A80" s="23"/>
      <c r="B80" s="24">
        <v>74</v>
      </c>
      <c r="C80" s="25" t="s">
        <v>94</v>
      </c>
      <c r="D80" s="26">
        <f t="shared" si="5"/>
        <v>320</v>
      </c>
      <c r="E80" s="28">
        <v>300</v>
      </c>
      <c r="F80" s="30">
        <v>250</v>
      </c>
      <c r="G80" s="30">
        <v>299.825</v>
      </c>
      <c r="H80" s="29">
        <f t="shared" si="10"/>
        <v>99.94166666666666</v>
      </c>
      <c r="I80" s="29">
        <f t="shared" si="11"/>
        <v>119.93</v>
      </c>
      <c r="J80" s="28">
        <v>20</v>
      </c>
      <c r="K80" s="30">
        <v>26.28</v>
      </c>
      <c r="L80" s="34">
        <f t="shared" si="12"/>
        <v>326.105</v>
      </c>
      <c r="M80" s="34">
        <f t="shared" si="13"/>
        <v>101.9078125</v>
      </c>
      <c r="N80" s="54">
        <v>21</v>
      </c>
      <c r="O80" s="29">
        <v>170.355</v>
      </c>
      <c r="P80" s="35">
        <f>SUM(O80/L80*100)</f>
        <v>52.239309424878485</v>
      </c>
      <c r="Q80" s="62">
        <v>36</v>
      </c>
      <c r="R80" s="37"/>
    </row>
    <row r="81" spans="1:18" s="3" customFormat="1" ht="15.75" customHeight="1">
      <c r="A81" s="23"/>
      <c r="B81" s="24">
        <v>75</v>
      </c>
      <c r="C81" s="25" t="s">
        <v>95</v>
      </c>
      <c r="D81" s="26">
        <f t="shared" si="5"/>
        <v>375</v>
      </c>
      <c r="E81" s="28">
        <v>350</v>
      </c>
      <c r="F81" s="30">
        <v>300</v>
      </c>
      <c r="G81" s="30">
        <v>349.995</v>
      </c>
      <c r="H81" s="29">
        <f t="shared" si="10"/>
        <v>99.99857142857142</v>
      </c>
      <c r="I81" s="29">
        <f t="shared" si="11"/>
        <v>116.66499999999999</v>
      </c>
      <c r="J81" s="28">
        <v>25</v>
      </c>
      <c r="K81" s="30">
        <v>31.05</v>
      </c>
      <c r="L81" s="34">
        <f t="shared" si="12"/>
        <v>381.045</v>
      </c>
      <c r="M81" s="34">
        <f t="shared" si="13"/>
        <v>101.61200000000001</v>
      </c>
      <c r="N81" s="54">
        <v>22</v>
      </c>
      <c r="O81" s="29"/>
      <c r="P81" s="35"/>
      <c r="Q81" s="62"/>
      <c r="R81" s="37"/>
    </row>
    <row r="82" spans="1:18" s="3" customFormat="1" ht="15.75" customHeight="1">
      <c r="A82" s="23"/>
      <c r="B82" s="24">
        <v>76</v>
      </c>
      <c r="C82" s="25" t="s">
        <v>96</v>
      </c>
      <c r="D82" s="26">
        <f t="shared" si="5"/>
        <v>1010</v>
      </c>
      <c r="E82" s="28">
        <v>950</v>
      </c>
      <c r="F82" s="30">
        <v>750</v>
      </c>
      <c r="G82" s="30">
        <v>949.983</v>
      </c>
      <c r="H82" s="29">
        <f t="shared" si="10"/>
        <v>99.99821052631579</v>
      </c>
      <c r="I82" s="29">
        <f t="shared" si="11"/>
        <v>126.66439999999999</v>
      </c>
      <c r="J82" s="28">
        <v>60</v>
      </c>
      <c r="K82" s="30">
        <v>22.318</v>
      </c>
      <c r="L82" s="34">
        <f t="shared" si="12"/>
        <v>972.3009999999999</v>
      </c>
      <c r="M82" s="34">
        <f t="shared" si="13"/>
        <v>96.26742574257425</v>
      </c>
      <c r="N82" s="54">
        <v>44</v>
      </c>
      <c r="O82" s="29">
        <v>487.825</v>
      </c>
      <c r="P82" s="35">
        <f>SUM(O82/L82*100)</f>
        <v>50.17222033094691</v>
      </c>
      <c r="Q82" s="62">
        <v>37</v>
      </c>
      <c r="R82" s="37"/>
    </row>
    <row r="83" spans="1:18" s="3" customFormat="1" ht="15.75" customHeight="1">
      <c r="A83" s="23"/>
      <c r="B83" s="24">
        <v>77</v>
      </c>
      <c r="C83" s="25" t="s">
        <v>97</v>
      </c>
      <c r="D83" s="26">
        <f t="shared" si="5"/>
        <v>375</v>
      </c>
      <c r="E83" s="28">
        <v>350</v>
      </c>
      <c r="F83" s="30">
        <v>300</v>
      </c>
      <c r="G83" s="30">
        <v>223.98</v>
      </c>
      <c r="H83" s="29">
        <f t="shared" si="10"/>
        <v>63.994285714285716</v>
      </c>
      <c r="I83" s="29">
        <f t="shared" si="11"/>
        <v>74.66</v>
      </c>
      <c r="J83" s="28">
        <v>25</v>
      </c>
      <c r="K83" s="30">
        <v>25</v>
      </c>
      <c r="L83" s="34">
        <f t="shared" si="12"/>
        <v>248.98</v>
      </c>
      <c r="M83" s="34">
        <f t="shared" si="13"/>
        <v>66.39466666666667</v>
      </c>
      <c r="N83" s="54">
        <v>93</v>
      </c>
      <c r="O83" s="29"/>
      <c r="P83" s="35"/>
      <c r="Q83" s="59"/>
      <c r="R83" s="37"/>
    </row>
    <row r="84" spans="1:18" s="3" customFormat="1" ht="15.75" customHeight="1">
      <c r="A84" s="23"/>
      <c r="B84" s="24">
        <v>78</v>
      </c>
      <c r="C84" s="25" t="s">
        <v>98</v>
      </c>
      <c r="D84" s="26">
        <f t="shared" si="5"/>
        <v>625</v>
      </c>
      <c r="E84" s="28">
        <v>590</v>
      </c>
      <c r="F84" s="30">
        <v>540</v>
      </c>
      <c r="G84" s="30">
        <v>528.996</v>
      </c>
      <c r="H84" s="29">
        <f t="shared" si="10"/>
        <v>89.66033898305085</v>
      </c>
      <c r="I84" s="29">
        <f t="shared" si="11"/>
        <v>97.96222222222222</v>
      </c>
      <c r="J84" s="28">
        <v>35</v>
      </c>
      <c r="K84" s="30">
        <v>48.13</v>
      </c>
      <c r="L84" s="34">
        <f t="shared" si="12"/>
        <v>577.126</v>
      </c>
      <c r="M84" s="34">
        <f t="shared" si="13"/>
        <v>92.34016</v>
      </c>
      <c r="N84" s="54">
        <v>54</v>
      </c>
      <c r="O84" s="29"/>
      <c r="P84" s="35"/>
      <c r="Q84" s="59"/>
      <c r="R84" s="37"/>
    </row>
    <row r="85" spans="1:18" s="2" customFormat="1" ht="15.75" customHeight="1">
      <c r="A85" s="17"/>
      <c r="B85" s="18">
        <v>79</v>
      </c>
      <c r="C85" s="19" t="s">
        <v>99</v>
      </c>
      <c r="D85" s="20">
        <f t="shared" si="5"/>
        <v>2790</v>
      </c>
      <c r="E85" s="20">
        <v>2600</v>
      </c>
      <c r="F85" s="21">
        <v>1850</v>
      </c>
      <c r="G85" s="22">
        <f>SUM(G86:G97)</f>
        <v>2223.73</v>
      </c>
      <c r="H85" s="22">
        <f t="shared" si="10"/>
        <v>85.52807692307692</v>
      </c>
      <c r="I85" s="22">
        <f t="shared" si="11"/>
        <v>120.20162162162163</v>
      </c>
      <c r="J85" s="21">
        <v>190</v>
      </c>
      <c r="K85" s="22">
        <f>SUM(K86:K97)</f>
        <v>186.185</v>
      </c>
      <c r="L85" s="32">
        <f t="shared" si="12"/>
        <v>2409.915</v>
      </c>
      <c r="M85" s="32">
        <f t="shared" si="13"/>
        <v>86.3768817204301</v>
      </c>
      <c r="N85" s="53">
        <v>7</v>
      </c>
      <c r="O85" s="22">
        <f>SUM(O86:O97)</f>
        <v>746.73</v>
      </c>
      <c r="P85" s="33">
        <f>SUM(O85/L85*100)</f>
        <v>30.985740160960034</v>
      </c>
      <c r="Q85" s="58">
        <v>6</v>
      </c>
      <c r="R85" s="36"/>
    </row>
    <row r="86" spans="1:18" s="3" customFormat="1" ht="15.75" customHeight="1">
      <c r="A86" s="23"/>
      <c r="B86" s="24">
        <v>80</v>
      </c>
      <c r="C86" s="25" t="s">
        <v>100</v>
      </c>
      <c r="D86" s="26">
        <f t="shared" si="5"/>
        <v>177</v>
      </c>
      <c r="E86" s="28">
        <v>150</v>
      </c>
      <c r="F86" s="31">
        <v>100</v>
      </c>
      <c r="G86" s="30">
        <v>129.55</v>
      </c>
      <c r="H86" s="29">
        <f t="shared" si="10"/>
        <v>86.36666666666667</v>
      </c>
      <c r="I86" s="29">
        <f t="shared" si="11"/>
        <v>129.55</v>
      </c>
      <c r="J86" s="28">
        <v>27</v>
      </c>
      <c r="K86" s="30">
        <v>24.801</v>
      </c>
      <c r="L86" s="34">
        <f t="shared" si="12"/>
        <v>154.351</v>
      </c>
      <c r="M86" s="34">
        <f t="shared" si="13"/>
        <v>87.20395480225989</v>
      </c>
      <c r="N86" s="54">
        <v>62</v>
      </c>
      <c r="O86" s="29">
        <v>84.776</v>
      </c>
      <c r="P86" s="35">
        <f>SUM(O86/L86*100)</f>
        <v>54.92416634812861</v>
      </c>
      <c r="Q86" s="62">
        <v>33</v>
      </c>
      <c r="R86" s="37"/>
    </row>
    <row r="87" spans="1:18" s="3" customFormat="1" ht="15.75" customHeight="1">
      <c r="A87" s="23"/>
      <c r="B87" s="24">
        <v>81</v>
      </c>
      <c r="C87" s="25" t="s">
        <v>101</v>
      </c>
      <c r="D87" s="26">
        <f t="shared" si="5"/>
        <v>330</v>
      </c>
      <c r="E87" s="28">
        <v>300</v>
      </c>
      <c r="F87" s="31">
        <v>200</v>
      </c>
      <c r="G87" s="30">
        <v>297.285</v>
      </c>
      <c r="H87" s="29">
        <f t="shared" si="10"/>
        <v>99.09500000000001</v>
      </c>
      <c r="I87" s="29">
        <f t="shared" si="11"/>
        <v>148.6425</v>
      </c>
      <c r="J87" s="28">
        <v>30</v>
      </c>
      <c r="K87" s="30">
        <v>34.267</v>
      </c>
      <c r="L87" s="34">
        <f t="shared" si="12"/>
        <v>331.552</v>
      </c>
      <c r="M87" s="34">
        <f t="shared" si="13"/>
        <v>100.47030303030304</v>
      </c>
      <c r="N87" s="54">
        <v>23</v>
      </c>
      <c r="O87" s="29">
        <v>232.3</v>
      </c>
      <c r="P87" s="35">
        <f>SUM(O87/L87*100)</f>
        <v>70.06442428337033</v>
      </c>
      <c r="Q87" s="62">
        <v>16</v>
      </c>
      <c r="R87" s="37"/>
    </row>
    <row r="88" spans="1:18" s="3" customFormat="1" ht="15.75" customHeight="1">
      <c r="A88" s="23"/>
      <c r="B88" s="24">
        <v>82</v>
      </c>
      <c r="C88" s="25" t="s">
        <v>102</v>
      </c>
      <c r="D88" s="26">
        <f aca="true" t="shared" si="14" ref="D88:D131">SUM(E88+J88)</f>
        <v>507</v>
      </c>
      <c r="E88" s="28">
        <v>450</v>
      </c>
      <c r="F88" s="31">
        <v>350</v>
      </c>
      <c r="G88" s="30">
        <v>386.195</v>
      </c>
      <c r="H88" s="29">
        <f t="shared" si="10"/>
        <v>85.82111111111111</v>
      </c>
      <c r="I88" s="29">
        <f t="shared" si="11"/>
        <v>110.34142857142857</v>
      </c>
      <c r="J88" s="28">
        <v>57</v>
      </c>
      <c r="K88" s="30">
        <v>53.519</v>
      </c>
      <c r="L88" s="34">
        <f t="shared" si="12"/>
        <v>439.714</v>
      </c>
      <c r="M88" s="34">
        <f t="shared" si="13"/>
        <v>86.72859960552269</v>
      </c>
      <c r="N88" s="54">
        <v>65</v>
      </c>
      <c r="O88" s="29">
        <v>76.906</v>
      </c>
      <c r="P88" s="35">
        <f>SUM(O88/L88*100)</f>
        <v>17.490004866799786</v>
      </c>
      <c r="Q88" s="62">
        <v>69</v>
      </c>
      <c r="R88" s="37"/>
    </row>
    <row r="89" spans="1:18" s="3" customFormat="1" ht="15.75" customHeight="1">
      <c r="A89" s="23"/>
      <c r="B89" s="24">
        <v>83</v>
      </c>
      <c r="C89" s="25" t="s">
        <v>103</v>
      </c>
      <c r="D89" s="26">
        <f t="shared" si="14"/>
        <v>262</v>
      </c>
      <c r="E89" s="28">
        <v>250</v>
      </c>
      <c r="F89" s="31">
        <v>180</v>
      </c>
      <c r="G89" s="30">
        <v>206.535</v>
      </c>
      <c r="H89" s="29">
        <f t="shared" si="10"/>
        <v>82.614</v>
      </c>
      <c r="I89" s="29">
        <f t="shared" si="11"/>
        <v>114.74166666666667</v>
      </c>
      <c r="J89" s="28">
        <v>12</v>
      </c>
      <c r="K89" s="30">
        <v>14.198</v>
      </c>
      <c r="L89" s="34">
        <f t="shared" si="12"/>
        <v>220.733</v>
      </c>
      <c r="M89" s="34">
        <f t="shared" si="13"/>
        <v>84.24923664122139</v>
      </c>
      <c r="N89" s="54">
        <v>71</v>
      </c>
      <c r="O89" s="29"/>
      <c r="P89" s="35"/>
      <c r="Q89" s="62"/>
      <c r="R89" s="37"/>
    </row>
    <row r="90" spans="1:18" s="3" customFormat="1" ht="15.75" customHeight="1">
      <c r="A90" s="23"/>
      <c r="B90" s="24">
        <v>84</v>
      </c>
      <c r="C90" s="25" t="s">
        <v>104</v>
      </c>
      <c r="D90" s="26">
        <f t="shared" si="14"/>
        <v>105</v>
      </c>
      <c r="E90" s="28">
        <v>100</v>
      </c>
      <c r="F90" s="31">
        <v>80</v>
      </c>
      <c r="G90" s="30">
        <v>130</v>
      </c>
      <c r="H90" s="29">
        <f t="shared" si="10"/>
        <v>130</v>
      </c>
      <c r="I90" s="29">
        <f t="shared" si="11"/>
        <v>162.5</v>
      </c>
      <c r="J90" s="28">
        <v>5</v>
      </c>
      <c r="K90" s="30">
        <v>5</v>
      </c>
      <c r="L90" s="34">
        <f t="shared" si="12"/>
        <v>135</v>
      </c>
      <c r="M90" s="34">
        <f t="shared" si="13"/>
        <v>128.57142857142858</v>
      </c>
      <c r="N90" s="54">
        <v>6</v>
      </c>
      <c r="O90" s="29"/>
      <c r="P90" s="35"/>
      <c r="Q90" s="62"/>
      <c r="R90" s="37"/>
    </row>
    <row r="91" spans="1:18" s="3" customFormat="1" ht="15.75" customHeight="1">
      <c r="A91" s="23"/>
      <c r="B91" s="24">
        <v>85</v>
      </c>
      <c r="C91" s="25" t="s">
        <v>105</v>
      </c>
      <c r="D91" s="26">
        <f t="shared" si="14"/>
        <v>570</v>
      </c>
      <c r="E91" s="28">
        <v>550</v>
      </c>
      <c r="F91" s="31">
        <v>350</v>
      </c>
      <c r="G91" s="30">
        <v>360.275</v>
      </c>
      <c r="H91" s="29">
        <f t="shared" si="10"/>
        <v>65.50454545454545</v>
      </c>
      <c r="I91" s="29">
        <f t="shared" si="11"/>
        <v>102.93571428571428</v>
      </c>
      <c r="J91" s="28">
        <v>20</v>
      </c>
      <c r="K91" s="30">
        <v>19.892</v>
      </c>
      <c r="L91" s="34">
        <f t="shared" si="12"/>
        <v>380.167</v>
      </c>
      <c r="M91" s="34">
        <f t="shared" si="13"/>
        <v>66.69596491228069</v>
      </c>
      <c r="N91" s="54">
        <v>92</v>
      </c>
      <c r="O91" s="29"/>
      <c r="P91" s="35"/>
      <c r="Q91" s="62"/>
      <c r="R91" s="37"/>
    </row>
    <row r="92" spans="1:18" s="3" customFormat="1" ht="15.75" customHeight="1">
      <c r="A92" s="23"/>
      <c r="B92" s="24">
        <v>86</v>
      </c>
      <c r="C92" s="25" t="s">
        <v>106</v>
      </c>
      <c r="D92" s="26">
        <f t="shared" si="14"/>
        <v>102</v>
      </c>
      <c r="E92" s="28">
        <v>100</v>
      </c>
      <c r="F92" s="31">
        <v>80</v>
      </c>
      <c r="G92" s="30">
        <v>99.985</v>
      </c>
      <c r="H92" s="29">
        <f t="shared" si="10"/>
        <v>99.985</v>
      </c>
      <c r="I92" s="29">
        <f t="shared" si="11"/>
        <v>124.98125</v>
      </c>
      <c r="J92" s="28">
        <v>2</v>
      </c>
      <c r="K92" s="30">
        <v>0</v>
      </c>
      <c r="L92" s="34">
        <f t="shared" si="12"/>
        <v>99.985</v>
      </c>
      <c r="M92" s="34">
        <f t="shared" si="13"/>
        <v>98.02450980392156</v>
      </c>
      <c r="N92" s="54">
        <v>39</v>
      </c>
      <c r="O92" s="29">
        <v>99.985</v>
      </c>
      <c r="P92" s="35">
        <f>SUM(O92/L92*100)</f>
        <v>100</v>
      </c>
      <c r="Q92" s="62">
        <v>1</v>
      </c>
      <c r="R92" s="37"/>
    </row>
    <row r="93" spans="1:18" s="3" customFormat="1" ht="15.75" customHeight="1">
      <c r="A93" s="23"/>
      <c r="B93" s="24">
        <v>87</v>
      </c>
      <c r="C93" s="25" t="s">
        <v>107</v>
      </c>
      <c r="D93" s="26">
        <f t="shared" si="14"/>
        <v>115</v>
      </c>
      <c r="E93" s="28">
        <v>100</v>
      </c>
      <c r="F93" s="31">
        <v>80</v>
      </c>
      <c r="G93" s="30">
        <v>99.585</v>
      </c>
      <c r="H93" s="29">
        <f t="shared" si="10"/>
        <v>99.585</v>
      </c>
      <c r="I93" s="29">
        <f t="shared" si="11"/>
        <v>124.48124999999999</v>
      </c>
      <c r="J93" s="28">
        <v>15</v>
      </c>
      <c r="K93" s="30">
        <v>15</v>
      </c>
      <c r="L93" s="34">
        <f t="shared" si="12"/>
        <v>114.585</v>
      </c>
      <c r="M93" s="34">
        <f t="shared" si="13"/>
        <v>99.6391304347826</v>
      </c>
      <c r="N93" s="54">
        <v>29</v>
      </c>
      <c r="O93" s="29"/>
      <c r="P93" s="35"/>
      <c r="Q93" s="62"/>
      <c r="R93" s="37"/>
    </row>
    <row r="94" spans="1:18" s="3" customFormat="1" ht="15.75" customHeight="1">
      <c r="A94" s="23"/>
      <c r="B94" s="24">
        <v>88</v>
      </c>
      <c r="C94" s="25" t="s">
        <v>108</v>
      </c>
      <c r="D94" s="26">
        <f t="shared" si="14"/>
        <v>105</v>
      </c>
      <c r="E94" s="28">
        <v>100</v>
      </c>
      <c r="F94" s="31">
        <v>80</v>
      </c>
      <c r="G94" s="30">
        <v>82.48</v>
      </c>
      <c r="H94" s="29">
        <f t="shared" si="10"/>
        <v>82.48</v>
      </c>
      <c r="I94" s="29">
        <f t="shared" si="11"/>
        <v>103.10000000000001</v>
      </c>
      <c r="J94" s="28">
        <v>5</v>
      </c>
      <c r="K94" s="30">
        <v>5</v>
      </c>
      <c r="L94" s="34">
        <f t="shared" si="12"/>
        <v>87.48</v>
      </c>
      <c r="M94" s="34">
        <f t="shared" si="13"/>
        <v>83.31428571428572</v>
      </c>
      <c r="N94" s="54">
        <v>74</v>
      </c>
      <c r="O94" s="29"/>
      <c r="P94" s="35"/>
      <c r="Q94" s="62"/>
      <c r="R94" s="37"/>
    </row>
    <row r="95" spans="1:18" s="3" customFormat="1" ht="15.75" customHeight="1">
      <c r="A95" s="23"/>
      <c r="B95" s="24">
        <v>89</v>
      </c>
      <c r="C95" s="25" t="s">
        <v>109</v>
      </c>
      <c r="D95" s="26">
        <f t="shared" si="14"/>
        <v>155</v>
      </c>
      <c r="E95" s="28">
        <v>150</v>
      </c>
      <c r="F95" s="31">
        <v>100</v>
      </c>
      <c r="G95" s="30">
        <v>148.54</v>
      </c>
      <c r="H95" s="29">
        <f t="shared" si="10"/>
        <v>99.02666666666666</v>
      </c>
      <c r="I95" s="29">
        <f t="shared" si="11"/>
        <v>148.54</v>
      </c>
      <c r="J95" s="28">
        <v>5</v>
      </c>
      <c r="K95" s="30">
        <v>5</v>
      </c>
      <c r="L95" s="34">
        <f t="shared" si="12"/>
        <v>153.54</v>
      </c>
      <c r="M95" s="34">
        <f t="shared" si="13"/>
        <v>99.05806451612904</v>
      </c>
      <c r="N95" s="54">
        <v>34</v>
      </c>
      <c r="O95" s="29">
        <v>67.843</v>
      </c>
      <c r="P95" s="35">
        <f>SUM(O95/L95*100)</f>
        <v>44.185879901003</v>
      </c>
      <c r="Q95" s="62">
        <v>43</v>
      </c>
      <c r="R95" s="37"/>
    </row>
    <row r="96" spans="1:18" s="3" customFormat="1" ht="15.75" customHeight="1">
      <c r="A96" s="23"/>
      <c r="B96" s="24">
        <v>90</v>
      </c>
      <c r="C96" s="25" t="s">
        <v>110</v>
      </c>
      <c r="D96" s="26">
        <f t="shared" si="14"/>
        <v>110</v>
      </c>
      <c r="E96" s="28">
        <v>100</v>
      </c>
      <c r="F96" s="31">
        <v>100</v>
      </c>
      <c r="G96" s="30">
        <v>100</v>
      </c>
      <c r="H96" s="29">
        <f t="shared" si="10"/>
        <v>100</v>
      </c>
      <c r="I96" s="29">
        <f t="shared" si="11"/>
        <v>100</v>
      </c>
      <c r="J96" s="28">
        <v>10</v>
      </c>
      <c r="K96" s="30">
        <v>7.888</v>
      </c>
      <c r="L96" s="34">
        <f t="shared" si="12"/>
        <v>107.888</v>
      </c>
      <c r="M96" s="34">
        <f t="shared" si="13"/>
        <v>98.08</v>
      </c>
      <c r="N96" s="54">
        <v>38</v>
      </c>
      <c r="O96" s="29"/>
      <c r="P96" s="35"/>
      <c r="Q96" s="62"/>
      <c r="R96" s="37"/>
    </row>
    <row r="97" spans="1:18" s="3" customFormat="1" ht="15.75" customHeight="1">
      <c r="A97" s="23"/>
      <c r="B97" s="24">
        <v>91</v>
      </c>
      <c r="C97" s="25" t="s">
        <v>111</v>
      </c>
      <c r="D97" s="26">
        <f t="shared" si="14"/>
        <v>252</v>
      </c>
      <c r="E97" s="28">
        <v>250</v>
      </c>
      <c r="F97" s="31">
        <v>150</v>
      </c>
      <c r="G97" s="30">
        <v>183.3</v>
      </c>
      <c r="H97" s="29">
        <f t="shared" si="10"/>
        <v>73.32000000000001</v>
      </c>
      <c r="I97" s="29">
        <f t="shared" si="11"/>
        <v>122.2</v>
      </c>
      <c r="J97" s="28">
        <v>2</v>
      </c>
      <c r="K97" s="30">
        <v>1.62</v>
      </c>
      <c r="L97" s="34">
        <f t="shared" si="12"/>
        <v>184.92000000000002</v>
      </c>
      <c r="M97" s="34">
        <f t="shared" si="13"/>
        <v>73.3809523809524</v>
      </c>
      <c r="N97" s="54">
        <v>84</v>
      </c>
      <c r="O97" s="29">
        <v>184.92</v>
      </c>
      <c r="P97" s="35">
        <f aca="true" t="shared" si="15" ref="P97:P102">SUM(O97/L97*100)</f>
        <v>99.99999999999999</v>
      </c>
      <c r="Q97" s="62">
        <v>1</v>
      </c>
      <c r="R97" s="37"/>
    </row>
    <row r="98" spans="1:18" s="2" customFormat="1" ht="15.75" customHeight="1">
      <c r="A98" s="17"/>
      <c r="B98" s="18">
        <v>92</v>
      </c>
      <c r="C98" s="19" t="s">
        <v>112</v>
      </c>
      <c r="D98" s="20">
        <f t="shared" si="14"/>
        <v>2910</v>
      </c>
      <c r="E98" s="20">
        <v>2700</v>
      </c>
      <c r="F98" s="21">
        <v>2300</v>
      </c>
      <c r="G98" s="22">
        <f>SUM(G99:G103)</f>
        <v>1736.223</v>
      </c>
      <c r="H98" s="22">
        <f t="shared" si="10"/>
        <v>64.30455555555555</v>
      </c>
      <c r="I98" s="22">
        <f t="shared" si="11"/>
        <v>75.48795652173914</v>
      </c>
      <c r="J98" s="21">
        <v>210</v>
      </c>
      <c r="K98" s="22">
        <f>SUM(K99:K103)</f>
        <v>158.69650000000001</v>
      </c>
      <c r="L98" s="32">
        <f t="shared" si="12"/>
        <v>1894.9195</v>
      </c>
      <c r="M98" s="32">
        <f t="shared" si="13"/>
        <v>65.11750859106529</v>
      </c>
      <c r="N98" s="53">
        <v>13</v>
      </c>
      <c r="O98" s="22">
        <f>SUM(O99:O103)</f>
        <v>583.7225</v>
      </c>
      <c r="P98" s="33">
        <f t="shared" si="15"/>
        <v>30.804606739230874</v>
      </c>
      <c r="Q98" s="58">
        <v>7</v>
      </c>
      <c r="R98" s="36"/>
    </row>
    <row r="99" spans="1:18" s="3" customFormat="1" ht="15.75" customHeight="1">
      <c r="A99" s="23"/>
      <c r="B99" s="24">
        <v>93</v>
      </c>
      <c r="C99" s="25" t="s">
        <v>113</v>
      </c>
      <c r="D99" s="26">
        <f t="shared" si="14"/>
        <v>630</v>
      </c>
      <c r="E99" s="28">
        <v>600</v>
      </c>
      <c r="F99" s="31">
        <v>450</v>
      </c>
      <c r="G99" s="30">
        <v>325.125</v>
      </c>
      <c r="H99" s="29">
        <f t="shared" si="10"/>
        <v>54.1875</v>
      </c>
      <c r="I99" s="29">
        <f t="shared" si="11"/>
        <v>72.25</v>
      </c>
      <c r="J99" s="28">
        <v>30</v>
      </c>
      <c r="K99" s="30">
        <v>30</v>
      </c>
      <c r="L99" s="34">
        <f t="shared" si="12"/>
        <v>355.125</v>
      </c>
      <c r="M99" s="34">
        <f t="shared" si="13"/>
        <v>56.36904761904762</v>
      </c>
      <c r="N99" s="54">
        <v>99</v>
      </c>
      <c r="O99" s="29">
        <v>163.25</v>
      </c>
      <c r="P99" s="35">
        <f t="shared" si="15"/>
        <v>45.969728968673</v>
      </c>
      <c r="Q99" s="62">
        <v>42</v>
      </c>
      <c r="R99" s="37"/>
    </row>
    <row r="100" spans="1:18" s="3" customFormat="1" ht="15.75" customHeight="1">
      <c r="A100" s="23"/>
      <c r="B100" s="24">
        <v>94</v>
      </c>
      <c r="C100" s="25" t="s">
        <v>114</v>
      </c>
      <c r="D100" s="26">
        <f t="shared" si="14"/>
        <v>530</v>
      </c>
      <c r="E100" s="28">
        <v>500</v>
      </c>
      <c r="F100" s="31">
        <v>350</v>
      </c>
      <c r="G100" s="30">
        <v>152.32</v>
      </c>
      <c r="H100" s="29">
        <f t="shared" si="10"/>
        <v>30.463999999999995</v>
      </c>
      <c r="I100" s="29">
        <f t="shared" si="11"/>
        <v>43.519999999999996</v>
      </c>
      <c r="J100" s="28">
        <v>30</v>
      </c>
      <c r="K100" s="30">
        <v>13.183</v>
      </c>
      <c r="L100" s="34">
        <f t="shared" si="12"/>
        <v>165.503</v>
      </c>
      <c r="M100" s="34">
        <f t="shared" si="13"/>
        <v>31.226981132075473</v>
      </c>
      <c r="N100" s="54">
        <v>108</v>
      </c>
      <c r="O100" s="29">
        <v>77.27</v>
      </c>
      <c r="P100" s="35">
        <f t="shared" si="15"/>
        <v>46.68797544455388</v>
      </c>
      <c r="Q100" s="62">
        <v>40</v>
      </c>
      <c r="R100" s="37"/>
    </row>
    <row r="101" spans="1:18" s="3" customFormat="1" ht="15.75" customHeight="1">
      <c r="A101" s="23"/>
      <c r="B101" s="24">
        <v>95</v>
      </c>
      <c r="C101" s="25" t="s">
        <v>115</v>
      </c>
      <c r="D101" s="26">
        <f t="shared" si="14"/>
        <v>520</v>
      </c>
      <c r="E101" s="28">
        <v>450</v>
      </c>
      <c r="F101" s="31">
        <v>350</v>
      </c>
      <c r="G101" s="30">
        <v>312.028</v>
      </c>
      <c r="H101" s="29">
        <f t="shared" si="10"/>
        <v>69.33955555555556</v>
      </c>
      <c r="I101" s="29">
        <f t="shared" si="11"/>
        <v>89.15085714285715</v>
      </c>
      <c r="J101" s="28">
        <v>70</v>
      </c>
      <c r="K101" s="30">
        <v>59.5185</v>
      </c>
      <c r="L101" s="34">
        <f t="shared" si="12"/>
        <v>371.54650000000004</v>
      </c>
      <c r="M101" s="34">
        <f t="shared" si="13"/>
        <v>71.45125000000002</v>
      </c>
      <c r="N101" s="54">
        <v>86</v>
      </c>
      <c r="O101" s="29">
        <v>74.1265</v>
      </c>
      <c r="P101" s="35">
        <f t="shared" si="15"/>
        <v>19.950800236309583</v>
      </c>
      <c r="Q101" s="62">
        <v>67</v>
      </c>
      <c r="R101" s="37"/>
    </row>
    <row r="102" spans="1:18" s="3" customFormat="1" ht="15.75" customHeight="1">
      <c r="A102" s="23"/>
      <c r="B102" s="24">
        <v>96</v>
      </c>
      <c r="C102" s="25" t="s">
        <v>116</v>
      </c>
      <c r="D102" s="26">
        <f t="shared" si="14"/>
        <v>700</v>
      </c>
      <c r="E102" s="28">
        <v>650</v>
      </c>
      <c r="F102" s="31">
        <v>650</v>
      </c>
      <c r="G102" s="30">
        <v>445.755</v>
      </c>
      <c r="H102" s="29">
        <f t="shared" si="10"/>
        <v>68.5776923076923</v>
      </c>
      <c r="I102" s="29">
        <f t="shared" si="11"/>
        <v>68.5776923076923</v>
      </c>
      <c r="J102" s="28">
        <v>50</v>
      </c>
      <c r="K102" s="30">
        <v>46.817</v>
      </c>
      <c r="L102" s="34">
        <f t="shared" si="12"/>
        <v>492.572</v>
      </c>
      <c r="M102" s="34">
        <f t="shared" si="13"/>
        <v>70.36742857142858</v>
      </c>
      <c r="N102" s="54">
        <v>88</v>
      </c>
      <c r="O102" s="29">
        <v>269.076</v>
      </c>
      <c r="P102" s="35">
        <f t="shared" si="15"/>
        <v>54.626734771769414</v>
      </c>
      <c r="Q102" s="62">
        <v>34</v>
      </c>
      <c r="R102" s="37"/>
    </row>
    <row r="103" spans="1:18" s="3" customFormat="1" ht="15.75" customHeight="1">
      <c r="A103" s="23"/>
      <c r="B103" s="24">
        <v>97</v>
      </c>
      <c r="C103" s="25" t="s">
        <v>117</v>
      </c>
      <c r="D103" s="26">
        <f t="shared" si="14"/>
        <v>530</v>
      </c>
      <c r="E103" s="28">
        <v>500</v>
      </c>
      <c r="F103" s="31">
        <v>500</v>
      </c>
      <c r="G103" s="30">
        <v>500.995</v>
      </c>
      <c r="H103" s="29">
        <f t="shared" si="10"/>
        <v>100.199</v>
      </c>
      <c r="I103" s="29">
        <f t="shared" si="11"/>
        <v>100.199</v>
      </c>
      <c r="J103" s="28">
        <v>30</v>
      </c>
      <c r="K103" s="30">
        <v>9.178</v>
      </c>
      <c r="L103" s="34">
        <f t="shared" si="12"/>
        <v>510.173</v>
      </c>
      <c r="M103" s="34">
        <f t="shared" si="13"/>
        <v>96.25905660377359</v>
      </c>
      <c r="N103" s="54">
        <v>45</v>
      </c>
      <c r="O103" s="29"/>
      <c r="P103" s="35"/>
      <c r="Q103" s="62"/>
      <c r="R103" s="37"/>
    </row>
    <row r="104" spans="1:18" s="2" customFormat="1" ht="15.75" customHeight="1">
      <c r="A104" s="17"/>
      <c r="B104" s="18">
        <v>98</v>
      </c>
      <c r="C104" s="19" t="s">
        <v>118</v>
      </c>
      <c r="D104" s="20">
        <f t="shared" si="14"/>
        <v>2985</v>
      </c>
      <c r="E104" s="20">
        <v>2750</v>
      </c>
      <c r="F104" s="21">
        <v>2300</v>
      </c>
      <c r="G104" s="22">
        <f>SUM(G105:G115)</f>
        <v>2265.4</v>
      </c>
      <c r="H104" s="22">
        <f t="shared" si="10"/>
        <v>82.37818181818182</v>
      </c>
      <c r="I104" s="22">
        <f t="shared" si="11"/>
        <v>98.49565217391304</v>
      </c>
      <c r="J104" s="21">
        <v>235</v>
      </c>
      <c r="K104" s="22">
        <f>SUM(K105:K115)</f>
        <v>267.554</v>
      </c>
      <c r="L104" s="32">
        <f t="shared" si="12"/>
        <v>2532.954</v>
      </c>
      <c r="M104" s="32">
        <f t="shared" si="13"/>
        <v>84.85608040201006</v>
      </c>
      <c r="N104" s="53">
        <v>8</v>
      </c>
      <c r="O104" s="22">
        <f>SUM(O105:O115)</f>
        <v>1406.067</v>
      </c>
      <c r="P104" s="33">
        <f>SUM(O104/L104*100)</f>
        <v>55.510956772211415</v>
      </c>
      <c r="Q104" s="58">
        <v>3</v>
      </c>
      <c r="R104" s="36"/>
    </row>
    <row r="105" spans="1:18" s="3" customFormat="1" ht="15.75" customHeight="1">
      <c r="A105" s="23"/>
      <c r="B105" s="24">
        <v>99</v>
      </c>
      <c r="C105" s="25" t="s">
        <v>119</v>
      </c>
      <c r="D105" s="26">
        <f t="shared" si="14"/>
        <v>217</v>
      </c>
      <c r="E105" s="28">
        <v>200</v>
      </c>
      <c r="F105" s="31">
        <v>170</v>
      </c>
      <c r="G105" s="30">
        <v>174.29</v>
      </c>
      <c r="H105" s="29">
        <f t="shared" si="10"/>
        <v>87.145</v>
      </c>
      <c r="I105" s="29">
        <f t="shared" si="11"/>
        <v>102.5235294117647</v>
      </c>
      <c r="J105" s="28">
        <v>17</v>
      </c>
      <c r="K105" s="30">
        <v>17</v>
      </c>
      <c r="L105" s="34">
        <f t="shared" si="12"/>
        <v>191.29</v>
      </c>
      <c r="M105" s="34">
        <f t="shared" si="13"/>
        <v>88.15207373271889</v>
      </c>
      <c r="N105" s="54">
        <v>60</v>
      </c>
      <c r="O105" s="29">
        <v>90.785</v>
      </c>
      <c r="P105" s="35">
        <f aca="true" t="shared" si="16" ref="P105:P114">SUM(O105/L105*100)</f>
        <v>47.45935490616341</v>
      </c>
      <c r="Q105" s="62">
        <v>39</v>
      </c>
      <c r="R105" s="37"/>
    </row>
    <row r="106" spans="1:18" s="3" customFormat="1" ht="15.75" customHeight="1">
      <c r="A106" s="23"/>
      <c r="B106" s="24">
        <v>100</v>
      </c>
      <c r="C106" s="25" t="s">
        <v>120</v>
      </c>
      <c r="D106" s="26">
        <f t="shared" si="14"/>
        <v>245</v>
      </c>
      <c r="E106" s="28">
        <v>230</v>
      </c>
      <c r="F106" s="31">
        <v>180</v>
      </c>
      <c r="G106" s="30">
        <v>199.615</v>
      </c>
      <c r="H106" s="29">
        <f t="shared" si="10"/>
        <v>86.7891304347826</v>
      </c>
      <c r="I106" s="29">
        <f t="shared" si="11"/>
        <v>110.89722222222223</v>
      </c>
      <c r="J106" s="28">
        <v>15</v>
      </c>
      <c r="K106" s="30">
        <v>15</v>
      </c>
      <c r="L106" s="34">
        <f t="shared" si="12"/>
        <v>214.615</v>
      </c>
      <c r="M106" s="34">
        <f t="shared" si="13"/>
        <v>87.59795918367347</v>
      </c>
      <c r="N106" s="54">
        <v>61</v>
      </c>
      <c r="O106" s="29">
        <v>84.24</v>
      </c>
      <c r="P106" s="35">
        <f t="shared" si="16"/>
        <v>39.251683246744165</v>
      </c>
      <c r="Q106" s="62">
        <v>48</v>
      </c>
      <c r="R106" s="37"/>
    </row>
    <row r="107" spans="1:18" s="3" customFormat="1" ht="15.75" customHeight="1">
      <c r="A107" s="23"/>
      <c r="B107" s="24">
        <v>101</v>
      </c>
      <c r="C107" s="25" t="s">
        <v>121</v>
      </c>
      <c r="D107" s="26">
        <f t="shared" si="14"/>
        <v>182</v>
      </c>
      <c r="E107" s="28">
        <v>180</v>
      </c>
      <c r="F107" s="31">
        <v>180</v>
      </c>
      <c r="G107" s="30">
        <v>95.38</v>
      </c>
      <c r="H107" s="29">
        <f t="shared" si="10"/>
        <v>52.98888888888889</v>
      </c>
      <c r="I107" s="29">
        <f t="shared" si="11"/>
        <v>52.98888888888889</v>
      </c>
      <c r="J107" s="28">
        <v>2</v>
      </c>
      <c r="K107" s="30">
        <v>0.63</v>
      </c>
      <c r="L107" s="34">
        <f t="shared" si="12"/>
        <v>96.00999999999999</v>
      </c>
      <c r="M107" s="34">
        <f t="shared" si="13"/>
        <v>52.75274725274725</v>
      </c>
      <c r="N107" s="54">
        <v>102</v>
      </c>
      <c r="O107" s="29">
        <v>70.71</v>
      </c>
      <c r="P107" s="35">
        <f t="shared" si="16"/>
        <v>73.64857827309656</v>
      </c>
      <c r="Q107" s="62">
        <v>14</v>
      </c>
      <c r="R107" s="37"/>
    </row>
    <row r="108" spans="1:18" s="3" customFormat="1" ht="15.75" customHeight="1">
      <c r="A108" s="23"/>
      <c r="B108" s="24">
        <v>102</v>
      </c>
      <c r="C108" s="25" t="s">
        <v>122</v>
      </c>
      <c r="D108" s="26">
        <f t="shared" si="14"/>
        <v>166</v>
      </c>
      <c r="E108" s="28">
        <v>160</v>
      </c>
      <c r="F108" s="31">
        <v>160</v>
      </c>
      <c r="G108" s="30">
        <v>159.98</v>
      </c>
      <c r="H108" s="29">
        <f t="shared" si="10"/>
        <v>99.9875</v>
      </c>
      <c r="I108" s="29">
        <f t="shared" si="11"/>
        <v>99.9875</v>
      </c>
      <c r="J108" s="28">
        <v>6</v>
      </c>
      <c r="K108" s="30">
        <v>6</v>
      </c>
      <c r="L108" s="34">
        <f t="shared" si="12"/>
        <v>165.98</v>
      </c>
      <c r="M108" s="34">
        <f t="shared" si="13"/>
        <v>99.98795180722891</v>
      </c>
      <c r="N108" s="54">
        <v>27</v>
      </c>
      <c r="O108" s="29">
        <v>117.13</v>
      </c>
      <c r="P108" s="35">
        <f t="shared" si="16"/>
        <v>70.56874322207494</v>
      </c>
      <c r="Q108" s="62">
        <v>15</v>
      </c>
      <c r="R108" s="37"/>
    </row>
    <row r="109" spans="1:18" s="3" customFormat="1" ht="15.75" customHeight="1">
      <c r="A109" s="23"/>
      <c r="B109" s="24">
        <v>103</v>
      </c>
      <c r="C109" s="25" t="s">
        <v>123</v>
      </c>
      <c r="D109" s="26">
        <f t="shared" si="14"/>
        <v>215</v>
      </c>
      <c r="E109" s="28">
        <v>200</v>
      </c>
      <c r="F109" s="31">
        <v>150</v>
      </c>
      <c r="G109" s="30">
        <v>161.495</v>
      </c>
      <c r="H109" s="29">
        <f t="shared" si="10"/>
        <v>80.7475</v>
      </c>
      <c r="I109" s="29">
        <f t="shared" si="11"/>
        <v>107.66333333333333</v>
      </c>
      <c r="J109" s="28">
        <v>15</v>
      </c>
      <c r="K109" s="30">
        <v>15</v>
      </c>
      <c r="L109" s="34">
        <f t="shared" si="12"/>
        <v>176.495</v>
      </c>
      <c r="M109" s="34">
        <f t="shared" si="13"/>
        <v>82.0906976744186</v>
      </c>
      <c r="N109" s="54">
        <v>76</v>
      </c>
      <c r="O109" s="29">
        <v>174.759</v>
      </c>
      <c r="P109" s="35">
        <f t="shared" si="16"/>
        <v>99.01640273095555</v>
      </c>
      <c r="Q109" s="62">
        <v>4</v>
      </c>
      <c r="R109" s="37"/>
    </row>
    <row r="110" spans="1:18" s="3" customFormat="1" ht="15.75" customHeight="1">
      <c r="A110" s="23"/>
      <c r="B110" s="24">
        <v>104</v>
      </c>
      <c r="C110" s="25" t="s">
        <v>124</v>
      </c>
      <c r="D110" s="26">
        <f t="shared" si="14"/>
        <v>267</v>
      </c>
      <c r="E110" s="28">
        <v>250</v>
      </c>
      <c r="F110" s="31">
        <v>200</v>
      </c>
      <c r="G110" s="30">
        <v>244.665</v>
      </c>
      <c r="H110" s="29">
        <f t="shared" si="10"/>
        <v>97.866</v>
      </c>
      <c r="I110" s="29">
        <f t="shared" si="11"/>
        <v>122.3325</v>
      </c>
      <c r="J110" s="28">
        <v>17</v>
      </c>
      <c r="K110" s="30">
        <v>31.588</v>
      </c>
      <c r="L110" s="34">
        <f t="shared" si="12"/>
        <v>276.253</v>
      </c>
      <c r="M110" s="34">
        <f t="shared" si="13"/>
        <v>103.46554307116105</v>
      </c>
      <c r="N110" s="54">
        <v>19</v>
      </c>
      <c r="O110" s="29">
        <v>78.493</v>
      </c>
      <c r="P110" s="35">
        <f t="shared" si="16"/>
        <v>28.413447093787212</v>
      </c>
      <c r="Q110" s="62">
        <v>60</v>
      </c>
      <c r="R110" s="37"/>
    </row>
    <row r="111" spans="1:18" s="3" customFormat="1" ht="15.75" customHeight="1">
      <c r="A111" s="23"/>
      <c r="B111" s="24">
        <v>105</v>
      </c>
      <c r="C111" s="25" t="s">
        <v>125</v>
      </c>
      <c r="D111" s="26">
        <f t="shared" si="14"/>
        <v>380</v>
      </c>
      <c r="E111" s="28">
        <v>350</v>
      </c>
      <c r="F111" s="31">
        <v>300</v>
      </c>
      <c r="G111" s="30">
        <v>227.145</v>
      </c>
      <c r="H111" s="29">
        <f t="shared" si="10"/>
        <v>64.89857142857143</v>
      </c>
      <c r="I111" s="29">
        <f t="shared" si="11"/>
        <v>75.715</v>
      </c>
      <c r="J111" s="28">
        <v>30</v>
      </c>
      <c r="K111" s="30">
        <v>33.97</v>
      </c>
      <c r="L111" s="34">
        <f t="shared" si="12"/>
        <v>261.115</v>
      </c>
      <c r="M111" s="34">
        <f t="shared" si="13"/>
        <v>68.71447368421053</v>
      </c>
      <c r="N111" s="54">
        <v>90</v>
      </c>
      <c r="O111" s="29">
        <v>198.435</v>
      </c>
      <c r="P111" s="35">
        <f t="shared" si="16"/>
        <v>75.99525113455758</v>
      </c>
      <c r="Q111" s="62">
        <v>11</v>
      </c>
      <c r="R111" s="37"/>
    </row>
    <row r="112" spans="1:18" s="3" customFormat="1" ht="15.75" customHeight="1">
      <c r="A112" s="23"/>
      <c r="B112" s="24">
        <v>106</v>
      </c>
      <c r="C112" s="25" t="s">
        <v>126</v>
      </c>
      <c r="D112" s="26">
        <f t="shared" si="14"/>
        <v>241</v>
      </c>
      <c r="E112" s="28">
        <v>230</v>
      </c>
      <c r="F112" s="31">
        <v>230</v>
      </c>
      <c r="G112" s="30">
        <v>228.15</v>
      </c>
      <c r="H112" s="29">
        <f t="shared" si="10"/>
        <v>99.19565217391305</v>
      </c>
      <c r="I112" s="29">
        <f t="shared" si="11"/>
        <v>99.19565217391305</v>
      </c>
      <c r="J112" s="28">
        <v>11</v>
      </c>
      <c r="K112" s="30">
        <v>25.938</v>
      </c>
      <c r="L112" s="34">
        <f t="shared" si="12"/>
        <v>254.088</v>
      </c>
      <c r="M112" s="34">
        <f t="shared" si="13"/>
        <v>105.43070539419087</v>
      </c>
      <c r="N112" s="54">
        <v>17</v>
      </c>
      <c r="O112" s="29">
        <v>61.34</v>
      </c>
      <c r="P112" s="35">
        <f t="shared" si="16"/>
        <v>24.14124240420642</v>
      </c>
      <c r="Q112" s="62">
        <v>63</v>
      </c>
      <c r="R112" s="37"/>
    </row>
    <row r="113" spans="1:18" s="3" customFormat="1" ht="15.75" customHeight="1">
      <c r="A113" s="23"/>
      <c r="B113" s="24">
        <v>107</v>
      </c>
      <c r="C113" s="25" t="s">
        <v>127</v>
      </c>
      <c r="D113" s="26">
        <f t="shared" si="14"/>
        <v>238</v>
      </c>
      <c r="E113" s="28">
        <v>200</v>
      </c>
      <c r="F113" s="31">
        <v>150</v>
      </c>
      <c r="G113" s="30">
        <v>200</v>
      </c>
      <c r="H113" s="29">
        <f t="shared" si="10"/>
        <v>100</v>
      </c>
      <c r="I113" s="29">
        <f t="shared" si="11"/>
        <v>133.33333333333331</v>
      </c>
      <c r="J113" s="28">
        <v>38</v>
      </c>
      <c r="K113" s="30">
        <v>38</v>
      </c>
      <c r="L113" s="34">
        <f t="shared" si="12"/>
        <v>238</v>
      </c>
      <c r="M113" s="34">
        <f t="shared" si="13"/>
        <v>100</v>
      </c>
      <c r="N113" s="54">
        <v>25</v>
      </c>
      <c r="O113" s="29">
        <v>145.404</v>
      </c>
      <c r="P113" s="35">
        <f t="shared" si="16"/>
        <v>61.09411764705882</v>
      </c>
      <c r="Q113" s="62">
        <v>25</v>
      </c>
      <c r="R113" s="37"/>
    </row>
    <row r="114" spans="1:18" s="3" customFormat="1" ht="15.75" customHeight="1">
      <c r="A114" s="23"/>
      <c r="B114" s="24">
        <v>108</v>
      </c>
      <c r="C114" s="25" t="s">
        <v>128</v>
      </c>
      <c r="D114" s="26">
        <f t="shared" si="14"/>
        <v>104</v>
      </c>
      <c r="E114" s="28">
        <v>100</v>
      </c>
      <c r="F114" s="31">
        <v>80</v>
      </c>
      <c r="G114" s="30">
        <v>93.255</v>
      </c>
      <c r="H114" s="29">
        <f t="shared" si="10"/>
        <v>93.255</v>
      </c>
      <c r="I114" s="29">
        <f t="shared" si="11"/>
        <v>116.56875</v>
      </c>
      <c r="J114" s="28">
        <v>4</v>
      </c>
      <c r="K114" s="30">
        <v>4.428</v>
      </c>
      <c r="L114" s="34">
        <f t="shared" si="12"/>
        <v>97.68299999999999</v>
      </c>
      <c r="M114" s="34">
        <f t="shared" si="13"/>
        <v>93.92596153846154</v>
      </c>
      <c r="N114" s="54">
        <v>48</v>
      </c>
      <c r="O114" s="29">
        <v>55.513</v>
      </c>
      <c r="P114" s="35">
        <f t="shared" si="16"/>
        <v>56.82974519619586</v>
      </c>
      <c r="Q114" s="62">
        <v>30</v>
      </c>
      <c r="R114" s="37"/>
    </row>
    <row r="115" spans="1:18" s="3" customFormat="1" ht="15.75" customHeight="1">
      <c r="A115" s="23"/>
      <c r="B115" s="24">
        <v>109</v>
      </c>
      <c r="C115" s="25" t="s">
        <v>129</v>
      </c>
      <c r="D115" s="26">
        <f t="shared" si="14"/>
        <v>730</v>
      </c>
      <c r="E115" s="28">
        <v>650</v>
      </c>
      <c r="F115" s="31">
        <v>500</v>
      </c>
      <c r="G115" s="30">
        <v>481.425</v>
      </c>
      <c r="H115" s="29">
        <f t="shared" si="10"/>
        <v>74.06538461538462</v>
      </c>
      <c r="I115" s="29">
        <f t="shared" si="11"/>
        <v>96.285</v>
      </c>
      <c r="J115" s="28">
        <v>80</v>
      </c>
      <c r="K115" s="30">
        <v>80</v>
      </c>
      <c r="L115" s="34">
        <f t="shared" si="12"/>
        <v>561.425</v>
      </c>
      <c r="M115" s="34">
        <f t="shared" si="13"/>
        <v>76.90753424657534</v>
      </c>
      <c r="N115" s="54">
        <v>80</v>
      </c>
      <c r="O115" s="29">
        <v>329.258</v>
      </c>
      <c r="P115" s="35">
        <f aca="true" t="shared" si="17" ref="P115:P122">SUM(O115/L115*100)</f>
        <v>58.64683617580264</v>
      </c>
      <c r="Q115" s="62">
        <v>29</v>
      </c>
      <c r="R115" s="37"/>
    </row>
    <row r="116" spans="1:18" s="2" customFormat="1" ht="15.75" customHeight="1">
      <c r="A116" s="17"/>
      <c r="B116" s="18">
        <v>110</v>
      </c>
      <c r="C116" s="19" t="s">
        <v>130</v>
      </c>
      <c r="D116" s="20">
        <f t="shared" si="14"/>
        <v>3990</v>
      </c>
      <c r="E116" s="20">
        <v>3600</v>
      </c>
      <c r="F116" s="21">
        <v>3200</v>
      </c>
      <c r="G116" s="22">
        <f>SUM(G117:G122)</f>
        <v>3153.9750000000004</v>
      </c>
      <c r="H116" s="22">
        <f t="shared" si="10"/>
        <v>87.61041666666668</v>
      </c>
      <c r="I116" s="22">
        <f t="shared" si="11"/>
        <v>98.56171875000001</v>
      </c>
      <c r="J116" s="21">
        <v>390</v>
      </c>
      <c r="K116" s="22">
        <f>SUM(K117:K122)</f>
        <v>324.166</v>
      </c>
      <c r="L116" s="32">
        <f t="shared" si="12"/>
        <v>3478.1410000000005</v>
      </c>
      <c r="M116" s="32">
        <f t="shared" si="13"/>
        <v>87.17145363408522</v>
      </c>
      <c r="N116" s="53">
        <v>6</v>
      </c>
      <c r="O116" s="22">
        <f>SUM(O117:O122)</f>
        <v>1030.3110000000001</v>
      </c>
      <c r="P116" s="33">
        <f t="shared" si="17"/>
        <v>29.622462114100607</v>
      </c>
      <c r="Q116" s="58">
        <v>8</v>
      </c>
      <c r="R116" s="36"/>
    </row>
    <row r="117" spans="1:18" s="3" customFormat="1" ht="15.75" customHeight="1">
      <c r="A117" s="23"/>
      <c r="B117" s="24">
        <v>111</v>
      </c>
      <c r="C117" s="25" t="s">
        <v>131</v>
      </c>
      <c r="D117" s="26">
        <f t="shared" si="14"/>
        <v>1820</v>
      </c>
      <c r="E117" s="28">
        <v>1600</v>
      </c>
      <c r="F117" s="28">
        <v>1200</v>
      </c>
      <c r="G117" s="30">
        <v>1411.775</v>
      </c>
      <c r="H117" s="29">
        <f t="shared" si="10"/>
        <v>88.2359375</v>
      </c>
      <c r="I117" s="29">
        <f t="shared" si="11"/>
        <v>117.64791666666667</v>
      </c>
      <c r="J117" s="28">
        <v>220</v>
      </c>
      <c r="K117" s="30">
        <v>163.875</v>
      </c>
      <c r="L117" s="34">
        <f t="shared" si="12"/>
        <v>1575.65</v>
      </c>
      <c r="M117" s="34">
        <f t="shared" si="13"/>
        <v>86.57417582417582</v>
      </c>
      <c r="N117" s="54">
        <v>66</v>
      </c>
      <c r="O117" s="29">
        <v>556.806</v>
      </c>
      <c r="P117" s="35">
        <f t="shared" si="17"/>
        <v>35.33817789483705</v>
      </c>
      <c r="Q117" s="62">
        <v>52</v>
      </c>
      <c r="R117" s="37"/>
    </row>
    <row r="118" spans="1:18" s="3" customFormat="1" ht="15.75" customHeight="1">
      <c r="A118" s="23"/>
      <c r="B118" s="24">
        <v>112</v>
      </c>
      <c r="C118" s="25" t="s">
        <v>132</v>
      </c>
      <c r="D118" s="26">
        <f t="shared" si="14"/>
        <v>160</v>
      </c>
      <c r="E118" s="28">
        <v>150</v>
      </c>
      <c r="F118" s="28">
        <v>150</v>
      </c>
      <c r="G118" s="30">
        <v>139.13</v>
      </c>
      <c r="H118" s="29">
        <f t="shared" si="10"/>
        <v>92.75333333333333</v>
      </c>
      <c r="I118" s="29">
        <f t="shared" si="11"/>
        <v>92.75333333333333</v>
      </c>
      <c r="J118" s="28">
        <v>10</v>
      </c>
      <c r="K118" s="30">
        <v>10.515</v>
      </c>
      <c r="L118" s="34">
        <f t="shared" si="12"/>
        <v>149.64499999999998</v>
      </c>
      <c r="M118" s="34">
        <f t="shared" si="13"/>
        <v>93.52812499999999</v>
      </c>
      <c r="N118" s="54">
        <v>51</v>
      </c>
      <c r="O118" s="29">
        <v>60.35</v>
      </c>
      <c r="P118" s="35">
        <f t="shared" si="17"/>
        <v>40.32877810818939</v>
      </c>
      <c r="Q118" s="62">
        <v>47</v>
      </c>
      <c r="R118" s="37"/>
    </row>
    <row r="119" spans="1:18" s="3" customFormat="1" ht="15.75" customHeight="1">
      <c r="A119" s="23"/>
      <c r="B119" s="24">
        <v>113</v>
      </c>
      <c r="C119" s="25" t="s">
        <v>133</v>
      </c>
      <c r="D119" s="26">
        <f t="shared" si="14"/>
        <v>995</v>
      </c>
      <c r="E119" s="28">
        <v>910</v>
      </c>
      <c r="F119" s="28">
        <v>910</v>
      </c>
      <c r="G119" s="30">
        <v>878.48</v>
      </c>
      <c r="H119" s="29">
        <f t="shared" si="10"/>
        <v>96.53626373626373</v>
      </c>
      <c r="I119" s="29">
        <f t="shared" si="11"/>
        <v>96.53626373626373</v>
      </c>
      <c r="J119" s="28">
        <v>85</v>
      </c>
      <c r="K119" s="30">
        <v>84.983</v>
      </c>
      <c r="L119" s="34">
        <f t="shared" si="12"/>
        <v>963.463</v>
      </c>
      <c r="M119" s="34">
        <f t="shared" si="13"/>
        <v>96.83045226130653</v>
      </c>
      <c r="N119" s="54">
        <v>40</v>
      </c>
      <c r="O119" s="29">
        <v>120.702</v>
      </c>
      <c r="P119" s="35">
        <f t="shared" si="17"/>
        <v>12.527933091358983</v>
      </c>
      <c r="Q119" s="62">
        <v>72</v>
      </c>
      <c r="R119" s="37"/>
    </row>
    <row r="120" spans="1:18" s="3" customFormat="1" ht="15.75" customHeight="1">
      <c r="A120" s="23"/>
      <c r="B120" s="24">
        <v>114</v>
      </c>
      <c r="C120" s="25" t="s">
        <v>134</v>
      </c>
      <c r="D120" s="26">
        <f t="shared" si="14"/>
        <v>700</v>
      </c>
      <c r="E120" s="28">
        <v>650</v>
      </c>
      <c r="F120" s="28">
        <v>650</v>
      </c>
      <c r="G120" s="30">
        <v>557.47</v>
      </c>
      <c r="H120" s="29">
        <f t="shared" si="10"/>
        <v>85.76461538461538</v>
      </c>
      <c r="I120" s="29">
        <f t="shared" si="11"/>
        <v>85.76461538461538</v>
      </c>
      <c r="J120" s="28">
        <v>50</v>
      </c>
      <c r="K120" s="30">
        <v>50</v>
      </c>
      <c r="L120" s="34">
        <f t="shared" si="12"/>
        <v>607.47</v>
      </c>
      <c r="M120" s="34">
        <f t="shared" si="13"/>
        <v>86.78142857142858</v>
      </c>
      <c r="N120" s="54">
        <v>64</v>
      </c>
      <c r="O120" s="29">
        <v>185.743</v>
      </c>
      <c r="P120" s="35">
        <f t="shared" si="17"/>
        <v>30.576489373960854</v>
      </c>
      <c r="Q120" s="62">
        <v>56</v>
      </c>
      <c r="R120" s="37"/>
    </row>
    <row r="121" spans="1:18" s="3" customFormat="1" ht="15.75" customHeight="1">
      <c r="A121" s="23"/>
      <c r="B121" s="24">
        <v>115</v>
      </c>
      <c r="C121" s="25" t="s">
        <v>135</v>
      </c>
      <c r="D121" s="26">
        <f t="shared" si="14"/>
        <v>185</v>
      </c>
      <c r="E121" s="28">
        <v>170</v>
      </c>
      <c r="F121" s="28">
        <v>170</v>
      </c>
      <c r="G121" s="30">
        <v>47.16</v>
      </c>
      <c r="H121" s="29">
        <f t="shared" si="10"/>
        <v>27.741176470588236</v>
      </c>
      <c r="I121" s="29">
        <f t="shared" si="11"/>
        <v>27.741176470588236</v>
      </c>
      <c r="J121" s="28">
        <v>15</v>
      </c>
      <c r="K121" s="30">
        <v>4.861</v>
      </c>
      <c r="L121" s="34">
        <f t="shared" si="12"/>
        <v>52.020999999999994</v>
      </c>
      <c r="M121" s="34">
        <f t="shared" si="13"/>
        <v>28.119459459459456</v>
      </c>
      <c r="N121" s="54">
        <v>109</v>
      </c>
      <c r="O121" s="29">
        <v>20.983</v>
      </c>
      <c r="P121" s="35">
        <f t="shared" si="17"/>
        <v>40.33563368639588</v>
      </c>
      <c r="Q121" s="62">
        <v>46</v>
      </c>
      <c r="R121" s="37"/>
    </row>
    <row r="122" spans="1:18" s="3" customFormat="1" ht="15.75" customHeight="1">
      <c r="A122" s="23"/>
      <c r="B122" s="24">
        <v>116</v>
      </c>
      <c r="C122" s="25" t="s">
        <v>136</v>
      </c>
      <c r="D122" s="26">
        <f t="shared" si="14"/>
        <v>130</v>
      </c>
      <c r="E122" s="28">
        <v>120</v>
      </c>
      <c r="F122" s="28">
        <v>120</v>
      </c>
      <c r="G122" s="30">
        <v>119.96</v>
      </c>
      <c r="H122" s="29">
        <f t="shared" si="10"/>
        <v>99.96666666666665</v>
      </c>
      <c r="I122" s="29">
        <f t="shared" si="11"/>
        <v>99.96666666666665</v>
      </c>
      <c r="J122" s="28">
        <v>10</v>
      </c>
      <c r="K122" s="30">
        <v>9.932</v>
      </c>
      <c r="L122" s="34">
        <f t="shared" si="12"/>
        <v>129.892</v>
      </c>
      <c r="M122" s="34">
        <f t="shared" si="13"/>
        <v>99.91692307692307</v>
      </c>
      <c r="N122" s="54">
        <v>28</v>
      </c>
      <c r="O122" s="29">
        <v>85.727</v>
      </c>
      <c r="P122" s="35">
        <f t="shared" si="17"/>
        <v>65.99867582299142</v>
      </c>
      <c r="Q122" s="62">
        <v>20</v>
      </c>
      <c r="R122" s="37"/>
    </row>
    <row r="123" spans="1:18" s="2" customFormat="1" ht="15.75" customHeight="1">
      <c r="A123" s="17"/>
      <c r="B123" s="18">
        <v>117</v>
      </c>
      <c r="C123" s="19" t="s">
        <v>137</v>
      </c>
      <c r="D123" s="20">
        <f t="shared" si="14"/>
        <v>7230</v>
      </c>
      <c r="E123" s="20">
        <v>6600</v>
      </c>
      <c r="F123" s="21">
        <v>4900</v>
      </c>
      <c r="G123" s="22">
        <f>SUM(G124:G130)</f>
        <v>4216.55</v>
      </c>
      <c r="H123" s="22">
        <f t="shared" si="10"/>
        <v>63.887121212121215</v>
      </c>
      <c r="I123" s="22">
        <f t="shared" si="11"/>
        <v>86.05204081632654</v>
      </c>
      <c r="J123" s="21">
        <v>630</v>
      </c>
      <c r="K123" s="22">
        <f>SUM(K124:K130)</f>
        <v>577.339</v>
      </c>
      <c r="L123" s="32">
        <f t="shared" si="12"/>
        <v>4793.889</v>
      </c>
      <c r="M123" s="32">
        <f t="shared" si="13"/>
        <v>66.30551867219917</v>
      </c>
      <c r="N123" s="53">
        <v>12</v>
      </c>
      <c r="O123" s="22">
        <f>SUM(O124:O130)</f>
        <v>846.275</v>
      </c>
      <c r="P123" s="33">
        <f aca="true" t="shared" si="18" ref="P123:P128">SUM(O123/L123*100)</f>
        <v>17.65320390188425</v>
      </c>
      <c r="Q123" s="58">
        <v>13</v>
      </c>
      <c r="R123" s="36"/>
    </row>
    <row r="124" spans="1:18" s="3" customFormat="1" ht="15.75" customHeight="1">
      <c r="A124" s="23"/>
      <c r="B124" s="24">
        <v>118</v>
      </c>
      <c r="C124" s="25" t="s">
        <v>138</v>
      </c>
      <c r="D124" s="26">
        <f t="shared" si="14"/>
        <v>2290</v>
      </c>
      <c r="E124" s="28">
        <v>2070</v>
      </c>
      <c r="F124" s="31">
        <v>1770</v>
      </c>
      <c r="G124" s="30">
        <v>1260.6</v>
      </c>
      <c r="H124" s="29">
        <f t="shared" si="10"/>
        <v>60.89855072463768</v>
      </c>
      <c r="I124" s="29">
        <f t="shared" si="11"/>
        <v>71.22033898305085</v>
      </c>
      <c r="J124" s="28">
        <v>220</v>
      </c>
      <c r="K124" s="30">
        <v>198.633</v>
      </c>
      <c r="L124" s="34">
        <f t="shared" si="12"/>
        <v>1459.233</v>
      </c>
      <c r="M124" s="34">
        <f t="shared" si="13"/>
        <v>63.72196506550218</v>
      </c>
      <c r="N124" s="54">
        <v>95</v>
      </c>
      <c r="O124" s="29"/>
      <c r="P124" s="35"/>
      <c r="Q124" s="59"/>
      <c r="R124" s="37"/>
    </row>
    <row r="125" spans="1:18" s="3" customFormat="1" ht="15.75" customHeight="1">
      <c r="A125" s="23"/>
      <c r="B125" s="24">
        <v>119</v>
      </c>
      <c r="C125" s="25" t="s">
        <v>139</v>
      </c>
      <c r="D125" s="26">
        <f t="shared" si="14"/>
        <v>1770</v>
      </c>
      <c r="E125" s="28">
        <v>1600</v>
      </c>
      <c r="F125" s="31">
        <v>1000</v>
      </c>
      <c r="G125" s="30">
        <v>1592.53</v>
      </c>
      <c r="H125" s="29">
        <f t="shared" si="10"/>
        <v>99.533125</v>
      </c>
      <c r="I125" s="29">
        <f t="shared" si="11"/>
        <v>159.253</v>
      </c>
      <c r="J125" s="28">
        <v>170</v>
      </c>
      <c r="K125" s="30">
        <v>170</v>
      </c>
      <c r="L125" s="34">
        <f t="shared" si="12"/>
        <v>1762.53</v>
      </c>
      <c r="M125" s="34">
        <f t="shared" si="13"/>
        <v>99.57796610169491</v>
      </c>
      <c r="N125" s="54">
        <v>30</v>
      </c>
      <c r="O125" s="29">
        <v>360.39</v>
      </c>
      <c r="P125" s="35">
        <f>SUM(O125/L125*100)</f>
        <v>20.447311535122807</v>
      </c>
      <c r="Q125" s="62">
        <v>66</v>
      </c>
      <c r="R125" s="37"/>
    </row>
    <row r="126" spans="1:18" s="3" customFormat="1" ht="15.75" customHeight="1">
      <c r="A126" s="23"/>
      <c r="B126" s="24">
        <v>120</v>
      </c>
      <c r="C126" s="25" t="s">
        <v>140</v>
      </c>
      <c r="D126" s="26">
        <f t="shared" si="14"/>
        <v>1300</v>
      </c>
      <c r="E126" s="28">
        <v>1200</v>
      </c>
      <c r="F126" s="31">
        <v>900</v>
      </c>
      <c r="G126" s="30">
        <v>515.47</v>
      </c>
      <c r="H126" s="29">
        <f t="shared" si="10"/>
        <v>42.95583333333334</v>
      </c>
      <c r="I126" s="29">
        <f t="shared" si="11"/>
        <v>57.27444444444445</v>
      </c>
      <c r="J126" s="28">
        <v>100</v>
      </c>
      <c r="K126" s="30">
        <v>90.588</v>
      </c>
      <c r="L126" s="34">
        <f t="shared" si="12"/>
        <v>606.058</v>
      </c>
      <c r="M126" s="34">
        <f t="shared" si="13"/>
        <v>46.61984615384615</v>
      </c>
      <c r="N126" s="54">
        <v>104</v>
      </c>
      <c r="O126" s="29">
        <v>66.628</v>
      </c>
      <c r="P126" s="35">
        <f>SUM(O126/L126*100)</f>
        <v>10.993667272769272</v>
      </c>
      <c r="Q126" s="62">
        <v>73</v>
      </c>
      <c r="R126" s="37"/>
    </row>
    <row r="127" spans="1:18" s="3" customFormat="1" ht="15.75" customHeight="1">
      <c r="A127" s="23"/>
      <c r="B127" s="24">
        <v>121</v>
      </c>
      <c r="C127" s="25" t="s">
        <v>141</v>
      </c>
      <c r="D127" s="26">
        <f t="shared" si="14"/>
        <v>770</v>
      </c>
      <c r="E127" s="28">
        <v>700</v>
      </c>
      <c r="F127" s="31">
        <v>500</v>
      </c>
      <c r="G127" s="30">
        <v>333.29</v>
      </c>
      <c r="H127" s="29">
        <f t="shared" si="10"/>
        <v>47.612857142857145</v>
      </c>
      <c r="I127" s="29">
        <f t="shared" si="11"/>
        <v>66.658</v>
      </c>
      <c r="J127" s="28">
        <v>70</v>
      </c>
      <c r="K127" s="30">
        <v>53.126</v>
      </c>
      <c r="L127" s="34">
        <f t="shared" si="12"/>
        <v>386.416</v>
      </c>
      <c r="M127" s="34">
        <f t="shared" si="13"/>
        <v>50.18389610389611</v>
      </c>
      <c r="N127" s="54">
        <v>103</v>
      </c>
      <c r="O127" s="29">
        <v>204.72</v>
      </c>
      <c r="P127" s="35">
        <f t="shared" si="18"/>
        <v>52.979172705063974</v>
      </c>
      <c r="Q127" s="62">
        <v>35</v>
      </c>
      <c r="R127" s="37"/>
    </row>
    <row r="128" spans="1:18" s="3" customFormat="1" ht="15.75" customHeight="1">
      <c r="A128" s="23"/>
      <c r="B128" s="24">
        <v>122</v>
      </c>
      <c r="C128" s="25" t="s">
        <v>142</v>
      </c>
      <c r="D128" s="26">
        <f t="shared" si="14"/>
        <v>700</v>
      </c>
      <c r="E128" s="28">
        <v>650</v>
      </c>
      <c r="F128" s="31">
        <v>350</v>
      </c>
      <c r="G128" s="30">
        <v>328.63</v>
      </c>
      <c r="H128" s="29">
        <f t="shared" si="10"/>
        <v>50.55846153846154</v>
      </c>
      <c r="I128" s="29">
        <f t="shared" si="11"/>
        <v>93.8942857142857</v>
      </c>
      <c r="J128" s="28">
        <v>50</v>
      </c>
      <c r="K128" s="30">
        <v>49.85</v>
      </c>
      <c r="L128" s="34">
        <f t="shared" si="12"/>
        <v>378.48</v>
      </c>
      <c r="M128" s="34">
        <f t="shared" si="13"/>
        <v>54.06857142857143</v>
      </c>
      <c r="N128" s="54">
        <v>100</v>
      </c>
      <c r="O128" s="29">
        <v>214.537</v>
      </c>
      <c r="P128" s="35">
        <f t="shared" si="18"/>
        <v>56.68384062566053</v>
      </c>
      <c r="Q128" s="62">
        <v>31</v>
      </c>
      <c r="R128" s="37"/>
    </row>
    <row r="129" spans="1:18" s="3" customFormat="1" ht="15.75" customHeight="1">
      <c r="A129" s="23"/>
      <c r="B129" s="24">
        <v>123</v>
      </c>
      <c r="C129" s="25" t="s">
        <v>143</v>
      </c>
      <c r="D129" s="26">
        <f t="shared" si="14"/>
        <v>310</v>
      </c>
      <c r="E129" s="28">
        <v>300</v>
      </c>
      <c r="F129" s="31">
        <v>300</v>
      </c>
      <c r="G129" s="30">
        <v>153.9</v>
      </c>
      <c r="H129" s="29">
        <f t="shared" si="10"/>
        <v>51.300000000000004</v>
      </c>
      <c r="I129" s="29">
        <f t="shared" si="11"/>
        <v>51.300000000000004</v>
      </c>
      <c r="J129" s="28">
        <v>10</v>
      </c>
      <c r="K129" s="30">
        <v>9.942</v>
      </c>
      <c r="L129" s="34">
        <f t="shared" si="12"/>
        <v>163.842</v>
      </c>
      <c r="M129" s="34">
        <f t="shared" si="13"/>
        <v>52.852258064516136</v>
      </c>
      <c r="N129" s="54">
        <v>101</v>
      </c>
      <c r="O129" s="29"/>
      <c r="P129" s="35"/>
      <c r="Q129" s="59"/>
      <c r="R129" s="37"/>
    </row>
    <row r="130" spans="1:18" s="3" customFormat="1" ht="15.75" customHeight="1">
      <c r="A130" s="23"/>
      <c r="B130" s="24">
        <v>124</v>
      </c>
      <c r="C130" s="25" t="s">
        <v>144</v>
      </c>
      <c r="D130" s="26">
        <f t="shared" si="14"/>
        <v>90</v>
      </c>
      <c r="E130" s="28">
        <v>80</v>
      </c>
      <c r="F130" s="31">
        <v>80</v>
      </c>
      <c r="G130" s="30">
        <v>32.13</v>
      </c>
      <c r="H130" s="29">
        <f t="shared" si="10"/>
        <v>40.1625</v>
      </c>
      <c r="I130" s="29">
        <f t="shared" si="11"/>
        <v>40.1625</v>
      </c>
      <c r="J130" s="28">
        <v>10</v>
      </c>
      <c r="K130" s="30">
        <v>5.2</v>
      </c>
      <c r="L130" s="34">
        <f t="shared" si="12"/>
        <v>37.330000000000005</v>
      </c>
      <c r="M130" s="34">
        <f t="shared" si="13"/>
        <v>41.47777777777779</v>
      </c>
      <c r="N130" s="54">
        <v>105</v>
      </c>
      <c r="O130" s="29"/>
      <c r="P130" s="35"/>
      <c r="Q130" s="59"/>
      <c r="R130" s="37"/>
    </row>
    <row r="131" spans="1:18" s="4" customFormat="1" ht="16.5" customHeight="1">
      <c r="A131" s="39"/>
      <c r="B131" s="40">
        <v>125</v>
      </c>
      <c r="C131" s="41" t="s">
        <v>145</v>
      </c>
      <c r="D131" s="21">
        <f t="shared" si="14"/>
        <v>53400</v>
      </c>
      <c r="E131" s="42">
        <f>SUM(E7:E130)/2</f>
        <v>48900</v>
      </c>
      <c r="F131" s="42">
        <f>SUM(F7:F130)/2</f>
        <v>38000</v>
      </c>
      <c r="G131" s="42">
        <f>SUM(G7:G130)/2</f>
        <v>43080.66200000001</v>
      </c>
      <c r="H131" s="22">
        <f t="shared" si="10"/>
        <v>88.09951329243356</v>
      </c>
      <c r="I131" s="22">
        <f t="shared" si="11"/>
        <v>113.37016315789477</v>
      </c>
      <c r="J131" s="42">
        <f>SUM(J7:J130)/2</f>
        <v>4500</v>
      </c>
      <c r="K131" s="42">
        <f>SUM(K7:K130)/2</f>
        <v>3978.0367000000015</v>
      </c>
      <c r="L131" s="42">
        <f t="shared" si="12"/>
        <v>47058.698700000015</v>
      </c>
      <c r="M131" s="42">
        <f t="shared" si="13"/>
        <v>88.1249039325843</v>
      </c>
      <c r="N131" s="55"/>
      <c r="O131" s="32">
        <f>SUM(O7:O130)/2</f>
        <v>16796.8775</v>
      </c>
      <c r="P131" s="46">
        <f>SUM(O131/L131*100)</f>
        <v>35.69345936886265</v>
      </c>
      <c r="Q131" s="60"/>
      <c r="R131" s="48"/>
    </row>
    <row r="132" spans="3:16" ht="12.75" customHeight="1">
      <c r="C132" s="43"/>
      <c r="D132" s="44"/>
      <c r="E132" s="65"/>
      <c r="F132" s="65"/>
      <c r="G132" s="65"/>
      <c r="H132" s="65"/>
      <c r="I132" s="65"/>
      <c r="J132" s="65"/>
      <c r="K132" s="65"/>
      <c r="L132" s="47"/>
      <c r="M132" s="13"/>
      <c r="N132" s="56"/>
      <c r="O132" s="51"/>
      <c r="P132" s="13"/>
    </row>
    <row r="133" spans="3:17" ht="12.75" customHeight="1">
      <c r="C133" s="43"/>
      <c r="D133" s="44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2:17" s="5" customFormat="1" ht="14.25" customHeight="1">
      <c r="B134" s="6"/>
      <c r="C134" s="45"/>
      <c r="D134" s="6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2:17" s="5" customFormat="1" ht="12">
      <c r="B135" s="6"/>
      <c r="D135" s="6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7" s="5" customFormat="1" ht="12">
      <c r="B136" s="6"/>
      <c r="D136" s="6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</row>
  </sheetData>
  <sheetProtection/>
  <mergeCells count="16">
    <mergeCell ref="E136:Q136"/>
    <mergeCell ref="B5:B6"/>
    <mergeCell ref="C5:C6"/>
    <mergeCell ref="D5:D6"/>
    <mergeCell ref="E132:K132"/>
    <mergeCell ref="E133:Q133"/>
    <mergeCell ref="E134:Q134"/>
    <mergeCell ref="E135:Q135"/>
    <mergeCell ref="B1:Q1"/>
    <mergeCell ref="B2:Q2"/>
    <mergeCell ref="B4:R4"/>
    <mergeCell ref="E5:I5"/>
    <mergeCell ref="J5:K5"/>
    <mergeCell ref="L5:N5"/>
    <mergeCell ref="O5:Q5"/>
    <mergeCell ref="R5:R6"/>
  </mergeCells>
  <printOptions/>
  <pageMargins left="0.5902777777777778" right="0.5902777777777778" top="0.75" bottom="0.51" header="0.5118055555555555" footer="0.28"/>
  <pageSetup horizontalDpi="600" verticalDpi="600" orientation="landscape" paperSize="9" r:id="rId1"/>
  <headerFooter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DELL</cp:lastModifiedBy>
  <cp:lastPrinted>2015-11-04T03:34:08Z</cp:lastPrinted>
  <dcterms:created xsi:type="dcterms:W3CDTF">2014-12-31T09:38:33Z</dcterms:created>
  <dcterms:modified xsi:type="dcterms:W3CDTF">2015-11-04T03:43:47Z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